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2"/>
  </bookViews>
  <sheets>
    <sheet name="2016" sheetId="6" r:id="rId1"/>
    <sheet name="2017" sheetId="1" r:id="rId2"/>
    <sheet name="2018" sheetId="8" r:id="rId3"/>
  </sheets>
  <calcPr calcId="145621"/>
</workbook>
</file>

<file path=xl/calcChain.xml><?xml version="1.0" encoding="utf-8"?>
<calcChain xmlns="http://schemas.openxmlformats.org/spreadsheetml/2006/main">
  <c r="I109" i="8" l="1"/>
  <c r="K4" i="6" l="1"/>
  <c r="J4" i="6"/>
  <c r="I4" i="6"/>
  <c r="H4" i="6"/>
  <c r="G4" i="6"/>
  <c r="F4" i="6"/>
  <c r="E4" i="6"/>
  <c r="D4" i="6"/>
  <c r="J4" i="1"/>
  <c r="I4" i="1"/>
  <c r="H4" i="1"/>
  <c r="G4" i="1"/>
  <c r="F4" i="1"/>
  <c r="E4" i="1"/>
  <c r="D4" i="1"/>
  <c r="D4" i="8" l="1"/>
  <c r="J58" i="8"/>
  <c r="J29" i="8"/>
  <c r="J72" i="8"/>
  <c r="I72" i="8"/>
  <c r="H72" i="8"/>
  <c r="G72" i="8"/>
  <c r="I56" i="8" l="1"/>
  <c r="I58" i="8"/>
  <c r="I29" i="8"/>
  <c r="J65" i="8" l="1"/>
  <c r="I65" i="8"/>
  <c r="H65" i="8"/>
  <c r="G65" i="8"/>
  <c r="F72" i="8" l="1"/>
  <c r="E72" i="8"/>
  <c r="F65" i="8"/>
  <c r="E65" i="8"/>
  <c r="C4" i="8" l="1"/>
  <c r="J44" i="8"/>
  <c r="I44" i="8"/>
  <c r="H44" i="8"/>
  <c r="G44" i="8"/>
  <c r="F44" i="8"/>
  <c r="E44" i="8"/>
  <c r="E64" i="8"/>
  <c r="F64" i="8"/>
  <c r="G64" i="8"/>
  <c r="E69" i="8" l="1"/>
  <c r="F69" i="8"/>
  <c r="G69" i="8"/>
  <c r="J53" i="8" l="1"/>
  <c r="I53" i="8"/>
  <c r="H53" i="8"/>
  <c r="G50" i="8" l="1"/>
  <c r="F50" i="8"/>
  <c r="E50" i="8"/>
  <c r="E88" i="8" l="1"/>
  <c r="F88" i="8"/>
  <c r="G88" i="8"/>
  <c r="K96" i="6" l="1"/>
  <c r="K91" i="6"/>
  <c r="K85" i="6"/>
  <c r="K86" i="6"/>
  <c r="K87" i="6"/>
  <c r="K88" i="6"/>
  <c r="K89" i="6"/>
  <c r="K84" i="6"/>
  <c r="K82" i="6"/>
  <c r="K77" i="6"/>
  <c r="K78" i="6"/>
  <c r="K79" i="6"/>
  <c r="K76" i="6"/>
  <c r="K68" i="6"/>
  <c r="K69" i="6"/>
  <c r="K70" i="6"/>
  <c r="K71" i="6"/>
  <c r="K72" i="6"/>
  <c r="K73" i="6"/>
  <c r="K67" i="6"/>
  <c r="K65" i="6"/>
  <c r="K55" i="6"/>
  <c r="K48" i="6"/>
  <c r="K46" i="6"/>
  <c r="K45" i="6"/>
  <c r="K42" i="6"/>
  <c r="K30" i="6"/>
  <c r="K29" i="6"/>
  <c r="K24" i="6"/>
  <c r="K23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6" i="6"/>
  <c r="J96" i="6"/>
  <c r="J91" i="6"/>
  <c r="J85" i="6"/>
  <c r="J86" i="6"/>
  <c r="J87" i="6"/>
  <c r="J88" i="6"/>
  <c r="J89" i="6"/>
  <c r="J84" i="6"/>
  <c r="J82" i="6"/>
  <c r="J77" i="6"/>
  <c r="J78" i="6"/>
  <c r="J79" i="6"/>
  <c r="J76" i="6"/>
  <c r="J68" i="6"/>
  <c r="J69" i="6"/>
  <c r="J70" i="6"/>
  <c r="J71" i="6"/>
  <c r="J72" i="6"/>
  <c r="J73" i="6"/>
  <c r="J67" i="6"/>
  <c r="J65" i="6"/>
  <c r="J55" i="6"/>
  <c r="J48" i="6"/>
  <c r="J46" i="6"/>
  <c r="J45" i="6"/>
  <c r="J42" i="6"/>
  <c r="J30" i="6"/>
  <c r="J29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6" i="6"/>
  <c r="I96" i="6"/>
  <c r="I91" i="6"/>
  <c r="I85" i="6"/>
  <c r="I86" i="6"/>
  <c r="I87" i="6"/>
  <c r="I88" i="6"/>
  <c r="I89" i="6"/>
  <c r="I84" i="6"/>
  <c r="I82" i="6"/>
  <c r="I77" i="6"/>
  <c r="I78" i="6"/>
  <c r="I79" i="6"/>
  <c r="I76" i="6"/>
  <c r="I68" i="6"/>
  <c r="I69" i="6"/>
  <c r="I70" i="6"/>
  <c r="I71" i="6"/>
  <c r="I72" i="6"/>
  <c r="I73" i="6"/>
  <c r="I67" i="6"/>
  <c r="I65" i="6"/>
  <c r="I55" i="6"/>
  <c r="I53" i="6"/>
  <c r="I48" i="6"/>
  <c r="I46" i="6"/>
  <c r="I45" i="6"/>
  <c r="I42" i="6"/>
  <c r="I30" i="6"/>
  <c r="I29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6" i="6"/>
  <c r="H96" i="6"/>
  <c r="H91" i="6"/>
  <c r="H85" i="6"/>
  <c r="H86" i="6"/>
  <c r="H87" i="6"/>
  <c r="H88" i="6"/>
  <c r="H89" i="6"/>
  <c r="H84" i="6"/>
  <c r="H82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60" i="6"/>
  <c r="H55" i="6"/>
  <c r="H56" i="6"/>
  <c r="H57" i="6"/>
  <c r="H58" i="6"/>
  <c r="H54" i="6"/>
  <c r="H41" i="6"/>
  <c r="H42" i="6"/>
  <c r="H43" i="6"/>
  <c r="H44" i="6"/>
  <c r="H45" i="6"/>
  <c r="H46" i="6"/>
  <c r="H47" i="6"/>
  <c r="H48" i="6"/>
  <c r="H49" i="6"/>
  <c r="H50" i="6"/>
  <c r="H51" i="6"/>
  <c r="H52" i="6"/>
  <c r="H40" i="6"/>
  <c r="H37" i="6"/>
  <c r="H30" i="6"/>
  <c r="H29" i="6"/>
  <c r="H24" i="6"/>
  <c r="H23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D110" i="1" l="1"/>
  <c r="D111" i="8" l="1"/>
  <c r="K109" i="6" l="1"/>
  <c r="K110" i="6"/>
  <c r="K111" i="6"/>
  <c r="K112" i="6"/>
  <c r="K113" i="6"/>
  <c r="K114" i="6"/>
  <c r="K115" i="6"/>
  <c r="K108" i="6"/>
  <c r="K106" i="6" s="1"/>
  <c r="J109" i="6"/>
  <c r="J110" i="6"/>
  <c r="J111" i="6"/>
  <c r="J112" i="6"/>
  <c r="J113" i="6"/>
  <c r="J114" i="6"/>
  <c r="J115" i="6"/>
  <c r="J108" i="6"/>
  <c r="J106" i="6" s="1"/>
  <c r="I109" i="6"/>
  <c r="I110" i="6"/>
  <c r="I111" i="6"/>
  <c r="I112" i="6"/>
  <c r="I113" i="6"/>
  <c r="I114" i="6"/>
  <c r="I115" i="6"/>
  <c r="I108" i="6"/>
  <c r="I106" i="6" s="1"/>
  <c r="H109" i="6"/>
  <c r="H110" i="6"/>
  <c r="H111" i="6"/>
  <c r="H112" i="6"/>
  <c r="H113" i="6"/>
  <c r="H114" i="6"/>
  <c r="H115" i="6"/>
  <c r="H108" i="6"/>
  <c r="H106" i="6" s="1"/>
  <c r="G109" i="6"/>
  <c r="G110" i="6"/>
  <c r="G111" i="6"/>
  <c r="G112" i="6"/>
  <c r="G113" i="6"/>
  <c r="G114" i="6"/>
  <c r="G115" i="6"/>
  <c r="G108" i="6"/>
  <c r="G106" i="6" s="1"/>
  <c r="D106" i="6"/>
  <c r="H34" i="8" l="1"/>
  <c r="J120" i="8"/>
  <c r="I120" i="8"/>
  <c r="H120" i="8"/>
  <c r="G120" i="8"/>
  <c r="F120" i="8"/>
  <c r="E120" i="8"/>
  <c r="J119" i="8"/>
  <c r="I119" i="8"/>
  <c r="H119" i="8"/>
  <c r="G119" i="8"/>
  <c r="F119" i="8"/>
  <c r="E119" i="8"/>
  <c r="J118" i="8"/>
  <c r="I118" i="8"/>
  <c r="H118" i="8"/>
  <c r="G118" i="8"/>
  <c r="F118" i="8"/>
  <c r="E118" i="8"/>
  <c r="J117" i="8"/>
  <c r="I117" i="8"/>
  <c r="H117" i="8"/>
  <c r="G117" i="8"/>
  <c r="F117" i="8"/>
  <c r="E117" i="8"/>
  <c r="J116" i="8"/>
  <c r="I116" i="8"/>
  <c r="H116" i="8"/>
  <c r="G116" i="8"/>
  <c r="F116" i="8"/>
  <c r="E116" i="8"/>
  <c r="J115" i="8"/>
  <c r="I115" i="8"/>
  <c r="H115" i="8"/>
  <c r="G115" i="8"/>
  <c r="F115" i="8"/>
  <c r="E115" i="8"/>
  <c r="J114" i="8"/>
  <c r="I114" i="8"/>
  <c r="H114" i="8"/>
  <c r="G114" i="8"/>
  <c r="F114" i="8"/>
  <c r="E114" i="8"/>
  <c r="J113" i="8"/>
  <c r="I113" i="8"/>
  <c r="H113" i="8"/>
  <c r="G113" i="8"/>
  <c r="F113" i="8"/>
  <c r="E113" i="8"/>
  <c r="J108" i="8"/>
  <c r="I108" i="8"/>
  <c r="H108" i="8"/>
  <c r="G108" i="8"/>
  <c r="F108" i="8"/>
  <c r="E108" i="8"/>
  <c r="D108" i="8"/>
  <c r="B108" i="8"/>
  <c r="A108" i="8"/>
  <c r="E103" i="8"/>
  <c r="E102" i="8"/>
  <c r="J101" i="8"/>
  <c r="I101" i="8"/>
  <c r="H101" i="8"/>
  <c r="G101" i="8"/>
  <c r="F101" i="8"/>
  <c r="E101" i="8"/>
  <c r="E100" i="8"/>
  <c r="E99" i="8"/>
  <c r="E98" i="8"/>
  <c r="E97" i="8"/>
  <c r="J96" i="8"/>
  <c r="I96" i="8"/>
  <c r="H96" i="8"/>
  <c r="G96" i="8"/>
  <c r="F96" i="8"/>
  <c r="E96" i="8"/>
  <c r="J95" i="8"/>
  <c r="I95" i="8"/>
  <c r="H95" i="8"/>
  <c r="G95" i="8"/>
  <c r="F95" i="8"/>
  <c r="E95" i="8"/>
  <c r="J94" i="8"/>
  <c r="I94" i="8"/>
  <c r="H94" i="8"/>
  <c r="G94" i="8"/>
  <c r="F94" i="8"/>
  <c r="E94" i="8"/>
  <c r="J93" i="8"/>
  <c r="I93" i="8"/>
  <c r="H93" i="8"/>
  <c r="G93" i="8"/>
  <c r="F93" i="8"/>
  <c r="E93" i="8"/>
  <c r="J92" i="8"/>
  <c r="I92" i="8"/>
  <c r="H92" i="8"/>
  <c r="G92" i="8"/>
  <c r="F92" i="8"/>
  <c r="E92" i="8"/>
  <c r="J91" i="8"/>
  <c r="I91" i="8"/>
  <c r="H91" i="8"/>
  <c r="G91" i="8"/>
  <c r="F91" i="8"/>
  <c r="E91" i="8"/>
  <c r="E90" i="8"/>
  <c r="J89" i="8"/>
  <c r="I89" i="8"/>
  <c r="H89" i="8"/>
  <c r="G89" i="8"/>
  <c r="F89" i="8"/>
  <c r="E89" i="8"/>
  <c r="J87" i="8"/>
  <c r="I87" i="8"/>
  <c r="H87" i="8"/>
  <c r="G87" i="8"/>
  <c r="F87" i="8"/>
  <c r="E87" i="8"/>
  <c r="J86" i="8"/>
  <c r="I86" i="8"/>
  <c r="H86" i="8"/>
  <c r="G86" i="8"/>
  <c r="F86" i="8"/>
  <c r="E86" i="8"/>
  <c r="E85" i="8"/>
  <c r="J84" i="8"/>
  <c r="I84" i="8"/>
  <c r="H84" i="8"/>
  <c r="G84" i="8"/>
  <c r="F84" i="8"/>
  <c r="E84" i="8"/>
  <c r="J83" i="8"/>
  <c r="I83" i="8"/>
  <c r="H83" i="8"/>
  <c r="G83" i="8"/>
  <c r="F83" i="8"/>
  <c r="E83" i="8"/>
  <c r="J82" i="8"/>
  <c r="I82" i="8"/>
  <c r="H82" i="8"/>
  <c r="G82" i="8"/>
  <c r="F82" i="8"/>
  <c r="E82" i="8"/>
  <c r="J81" i="8"/>
  <c r="I81" i="8"/>
  <c r="H81" i="8"/>
  <c r="G81" i="8"/>
  <c r="F81" i="8"/>
  <c r="E81" i="8"/>
  <c r="J80" i="8"/>
  <c r="I80" i="8"/>
  <c r="H80" i="8"/>
  <c r="G80" i="8"/>
  <c r="F80" i="8"/>
  <c r="E80" i="8"/>
  <c r="J79" i="8"/>
  <c r="I79" i="8"/>
  <c r="H79" i="8"/>
  <c r="G79" i="8"/>
  <c r="F79" i="8"/>
  <c r="E79" i="8"/>
  <c r="G78" i="8"/>
  <c r="F78" i="8"/>
  <c r="E78" i="8"/>
  <c r="J77" i="8"/>
  <c r="J4" i="8" s="1"/>
  <c r="I77" i="8"/>
  <c r="I4" i="8" s="1"/>
  <c r="H77" i="8"/>
  <c r="G77" i="8"/>
  <c r="F77" i="8"/>
  <c r="E77" i="8"/>
  <c r="J76" i="8"/>
  <c r="I76" i="8"/>
  <c r="H76" i="8"/>
  <c r="G76" i="8"/>
  <c r="F76" i="8"/>
  <c r="E76" i="8"/>
  <c r="J75" i="8"/>
  <c r="I75" i="8"/>
  <c r="H75" i="8"/>
  <c r="G75" i="8"/>
  <c r="F75" i="8"/>
  <c r="E75" i="8"/>
  <c r="J74" i="8"/>
  <c r="I74" i="8"/>
  <c r="H74" i="8"/>
  <c r="G74" i="8"/>
  <c r="F74" i="8"/>
  <c r="E74" i="8"/>
  <c r="J73" i="8"/>
  <c r="I73" i="8"/>
  <c r="H73" i="8"/>
  <c r="G73" i="8"/>
  <c r="F73" i="8"/>
  <c r="E73" i="8"/>
  <c r="J71" i="8"/>
  <c r="I71" i="8"/>
  <c r="H71" i="8"/>
  <c r="G71" i="8"/>
  <c r="F71" i="8"/>
  <c r="E71" i="8"/>
  <c r="J70" i="8"/>
  <c r="I70" i="8"/>
  <c r="H70" i="8"/>
  <c r="G70" i="8"/>
  <c r="F70" i="8"/>
  <c r="E70" i="8"/>
  <c r="J43" i="8"/>
  <c r="I43" i="8"/>
  <c r="H43" i="8"/>
  <c r="G43" i="8"/>
  <c r="F43" i="8"/>
  <c r="E43" i="8"/>
  <c r="J68" i="8"/>
  <c r="I68" i="8"/>
  <c r="H68" i="8"/>
  <c r="G68" i="8"/>
  <c r="F68" i="8"/>
  <c r="E68" i="8"/>
  <c r="G67" i="8"/>
  <c r="F67" i="8"/>
  <c r="E67" i="8"/>
  <c r="G66" i="8"/>
  <c r="F66" i="8"/>
  <c r="E66" i="8"/>
  <c r="G63" i="8"/>
  <c r="F63" i="8"/>
  <c r="E63" i="8"/>
  <c r="E62" i="8"/>
  <c r="G61" i="8"/>
  <c r="F61" i="8"/>
  <c r="E61" i="8"/>
  <c r="G60" i="8"/>
  <c r="F60" i="8"/>
  <c r="E60" i="8"/>
  <c r="G59" i="8"/>
  <c r="F59" i="8"/>
  <c r="E59" i="8"/>
  <c r="H58" i="8"/>
  <c r="G58" i="8"/>
  <c r="F58" i="8"/>
  <c r="E58" i="8"/>
  <c r="G57" i="8"/>
  <c r="F57" i="8"/>
  <c r="E57" i="8"/>
  <c r="H56" i="8"/>
  <c r="F56" i="8"/>
  <c r="E56" i="8"/>
  <c r="G55" i="8"/>
  <c r="F55" i="8"/>
  <c r="E55" i="8"/>
  <c r="J54" i="8"/>
  <c r="I54" i="8"/>
  <c r="H54" i="8"/>
  <c r="G54" i="8"/>
  <c r="F54" i="8"/>
  <c r="E54" i="8"/>
  <c r="G53" i="8"/>
  <c r="F53" i="8"/>
  <c r="E53" i="8"/>
  <c r="G52" i="8"/>
  <c r="F52" i="8"/>
  <c r="E52" i="8"/>
  <c r="J51" i="8"/>
  <c r="I51" i="8"/>
  <c r="H51" i="8"/>
  <c r="G51" i="8"/>
  <c r="F51" i="8"/>
  <c r="E51" i="8"/>
  <c r="J49" i="8"/>
  <c r="I49" i="8"/>
  <c r="H49" i="8"/>
  <c r="G49" i="8"/>
  <c r="F49" i="8"/>
  <c r="E49" i="8"/>
  <c r="J48" i="8"/>
  <c r="I48" i="8"/>
  <c r="H48" i="8"/>
  <c r="G48" i="8"/>
  <c r="F48" i="8"/>
  <c r="E48" i="8"/>
  <c r="G47" i="8"/>
  <c r="F47" i="8"/>
  <c r="E47" i="8"/>
  <c r="G46" i="8"/>
  <c r="F46" i="8"/>
  <c r="E46" i="8"/>
  <c r="J45" i="8"/>
  <c r="I45" i="8"/>
  <c r="H45" i="8"/>
  <c r="G45" i="8"/>
  <c r="F45" i="8"/>
  <c r="E45" i="8"/>
  <c r="E42" i="8"/>
  <c r="E41" i="8"/>
  <c r="G40" i="8"/>
  <c r="F40" i="8"/>
  <c r="E40" i="8"/>
  <c r="E39" i="8"/>
  <c r="E37" i="8"/>
  <c r="F34" i="8"/>
  <c r="E34" i="8"/>
  <c r="J33" i="8"/>
  <c r="I33" i="8"/>
  <c r="H33" i="8"/>
  <c r="G33" i="8"/>
  <c r="F33" i="8"/>
  <c r="E33" i="8"/>
  <c r="J32" i="8"/>
  <c r="I32" i="8"/>
  <c r="H32" i="8"/>
  <c r="G32" i="8"/>
  <c r="F32" i="8"/>
  <c r="E32" i="8"/>
  <c r="E31" i="8"/>
  <c r="J30" i="8"/>
  <c r="I30" i="8"/>
  <c r="H30" i="8"/>
  <c r="G30" i="8"/>
  <c r="F30" i="8"/>
  <c r="E30" i="8"/>
  <c r="H29" i="8"/>
  <c r="G29" i="8"/>
  <c r="F29" i="8"/>
  <c r="E29" i="8"/>
  <c r="J24" i="8"/>
  <c r="I24" i="8"/>
  <c r="H24" i="8"/>
  <c r="G24" i="8"/>
  <c r="F24" i="8"/>
  <c r="E24" i="8"/>
  <c r="J23" i="8"/>
  <c r="I23" i="8"/>
  <c r="H23" i="8"/>
  <c r="G23" i="8"/>
  <c r="F23" i="8"/>
  <c r="E23" i="8"/>
  <c r="I22" i="8"/>
  <c r="H22" i="8"/>
  <c r="F22" i="8"/>
  <c r="E22" i="8"/>
  <c r="J21" i="8"/>
  <c r="I21" i="8"/>
  <c r="H21" i="8"/>
  <c r="G21" i="8"/>
  <c r="F21" i="8"/>
  <c r="E21" i="8"/>
  <c r="J20" i="8"/>
  <c r="I20" i="8"/>
  <c r="H20" i="8"/>
  <c r="G20" i="8"/>
  <c r="F20" i="8"/>
  <c r="E20" i="8"/>
  <c r="J19" i="8"/>
  <c r="I19" i="8"/>
  <c r="H19" i="8"/>
  <c r="G19" i="8"/>
  <c r="F19" i="8"/>
  <c r="E19" i="8"/>
  <c r="J18" i="8"/>
  <c r="I18" i="8"/>
  <c r="H18" i="8"/>
  <c r="G18" i="8"/>
  <c r="F18" i="8"/>
  <c r="E18" i="8"/>
  <c r="J17" i="8"/>
  <c r="I17" i="8"/>
  <c r="H17" i="8"/>
  <c r="G17" i="8"/>
  <c r="F17" i="8"/>
  <c r="E17" i="8"/>
  <c r="J16" i="8"/>
  <c r="I16" i="8"/>
  <c r="H16" i="8"/>
  <c r="G16" i="8"/>
  <c r="F16" i="8"/>
  <c r="E16" i="8"/>
  <c r="J15" i="8"/>
  <c r="I15" i="8"/>
  <c r="H15" i="8"/>
  <c r="G15" i="8"/>
  <c r="F15" i="8"/>
  <c r="E15" i="8"/>
  <c r="J14" i="8"/>
  <c r="I14" i="8"/>
  <c r="H14" i="8"/>
  <c r="G14" i="8"/>
  <c r="F14" i="8"/>
  <c r="E14" i="8"/>
  <c r="J13" i="8"/>
  <c r="I13" i="8"/>
  <c r="H13" i="8"/>
  <c r="G13" i="8"/>
  <c r="F13" i="8"/>
  <c r="E13" i="8"/>
  <c r="J12" i="8"/>
  <c r="I12" i="8"/>
  <c r="H12" i="8"/>
  <c r="G12" i="8"/>
  <c r="F12" i="8"/>
  <c r="E12" i="8"/>
  <c r="J11" i="8"/>
  <c r="I11" i="8"/>
  <c r="H11" i="8"/>
  <c r="G11" i="8"/>
  <c r="F11" i="8"/>
  <c r="E11" i="8"/>
  <c r="J10" i="8"/>
  <c r="I10" i="8"/>
  <c r="H10" i="8"/>
  <c r="G10" i="8"/>
  <c r="F10" i="8"/>
  <c r="E10" i="8"/>
  <c r="J9" i="8"/>
  <c r="I9" i="8"/>
  <c r="H9" i="8"/>
  <c r="G9" i="8"/>
  <c r="F9" i="8"/>
  <c r="E9" i="8"/>
  <c r="J8" i="8"/>
  <c r="I8" i="8"/>
  <c r="H8" i="8"/>
  <c r="G8" i="8"/>
  <c r="F8" i="8"/>
  <c r="E8" i="8"/>
  <c r="J7" i="8"/>
  <c r="I7" i="8"/>
  <c r="H7" i="8"/>
  <c r="G7" i="8"/>
  <c r="F7" i="8"/>
  <c r="E7" i="8"/>
  <c r="J6" i="8"/>
  <c r="I6" i="8"/>
  <c r="H6" i="8"/>
  <c r="G6" i="8"/>
  <c r="F6" i="8"/>
  <c r="E6" i="8"/>
  <c r="F4" i="8" l="1"/>
  <c r="E4" i="8"/>
  <c r="G4" i="8"/>
  <c r="H4" i="8"/>
  <c r="G111" i="8"/>
  <c r="F111" i="8"/>
  <c r="H111" i="8"/>
  <c r="J111" i="8"/>
  <c r="E111" i="8"/>
  <c r="I111" i="8"/>
  <c r="G96" i="6" l="1"/>
  <c r="G91" i="6"/>
  <c r="G85" i="6"/>
  <c r="G86" i="6"/>
  <c r="G87" i="6"/>
  <c r="G88" i="6"/>
  <c r="G89" i="6"/>
  <c r="G84" i="6"/>
  <c r="G82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6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40" i="6"/>
  <c r="G37" i="6"/>
  <c r="G30" i="6"/>
  <c r="G29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F109" i="6"/>
  <c r="F110" i="6"/>
  <c r="F111" i="6"/>
  <c r="F112" i="6"/>
  <c r="F113" i="6"/>
  <c r="F114" i="6"/>
  <c r="F115" i="6"/>
  <c r="F108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36" i="6"/>
  <c r="F34" i="6"/>
  <c r="F30" i="6"/>
  <c r="F29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106" i="6" l="1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34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109" i="6"/>
  <c r="E110" i="6"/>
  <c r="E111" i="6"/>
  <c r="E112" i="6"/>
  <c r="E113" i="6"/>
  <c r="E114" i="6"/>
  <c r="E115" i="6"/>
  <c r="E108" i="6"/>
  <c r="E106" i="6" l="1"/>
  <c r="K103" i="6" l="1"/>
  <c r="J103" i="6"/>
  <c r="I103" i="6"/>
  <c r="H103" i="6"/>
  <c r="G103" i="6"/>
  <c r="F103" i="6"/>
  <c r="E103" i="6"/>
  <c r="D103" i="6"/>
  <c r="B103" i="6"/>
  <c r="A103" i="6"/>
  <c r="H6" i="6"/>
  <c r="G6" i="6"/>
  <c r="F6" i="6"/>
  <c r="E6" i="6"/>
  <c r="J107" i="1" l="1"/>
  <c r="I107" i="1"/>
  <c r="H107" i="1"/>
  <c r="G107" i="1"/>
  <c r="F107" i="1"/>
  <c r="E107" i="1"/>
  <c r="D107" i="1" l="1"/>
  <c r="B107" i="1"/>
  <c r="A107" i="1"/>
  <c r="J113" i="1" l="1"/>
  <c r="J114" i="1"/>
  <c r="J115" i="1"/>
  <c r="J116" i="1"/>
  <c r="J117" i="1"/>
  <c r="J118" i="1"/>
  <c r="J119" i="1"/>
  <c r="J112" i="1"/>
  <c r="J110" i="1" s="1"/>
  <c r="I113" i="1"/>
  <c r="I114" i="1"/>
  <c r="I115" i="1"/>
  <c r="I116" i="1"/>
  <c r="I117" i="1"/>
  <c r="I118" i="1"/>
  <c r="I119" i="1"/>
  <c r="I112" i="1"/>
  <c r="I110" i="1" s="1"/>
  <c r="H113" i="1"/>
  <c r="H114" i="1"/>
  <c r="H115" i="1"/>
  <c r="H116" i="1"/>
  <c r="H117" i="1"/>
  <c r="H118" i="1"/>
  <c r="H119" i="1"/>
  <c r="H112" i="1"/>
  <c r="H110" i="1" s="1"/>
  <c r="G113" i="1"/>
  <c r="G114" i="1"/>
  <c r="G115" i="1"/>
  <c r="G116" i="1"/>
  <c r="G117" i="1"/>
  <c r="G118" i="1"/>
  <c r="G119" i="1"/>
  <c r="G112" i="1"/>
  <c r="G110" i="1" s="1"/>
  <c r="F113" i="1"/>
  <c r="F114" i="1"/>
  <c r="F115" i="1"/>
  <c r="F116" i="1"/>
  <c r="F117" i="1"/>
  <c r="F118" i="1"/>
  <c r="F119" i="1"/>
  <c r="F112" i="1"/>
  <c r="F110" i="1" s="1"/>
  <c r="E113" i="1"/>
  <c r="E114" i="1"/>
  <c r="E115" i="1"/>
  <c r="E116" i="1"/>
  <c r="E117" i="1"/>
  <c r="E118" i="1"/>
  <c r="E119" i="1"/>
  <c r="E112" i="1"/>
  <c r="E110" i="1" s="1"/>
  <c r="J100" i="1" l="1"/>
  <c r="J91" i="1"/>
  <c r="J92" i="1"/>
  <c r="J93" i="1"/>
  <c r="J94" i="1"/>
  <c r="J95" i="1"/>
  <c r="J90" i="1"/>
  <c r="J87" i="1"/>
  <c r="J88" i="1"/>
  <c r="J86" i="1"/>
  <c r="J84" i="1"/>
  <c r="J83" i="1"/>
  <c r="J79" i="1"/>
  <c r="J80" i="1"/>
  <c r="J81" i="1"/>
  <c r="J78" i="1"/>
  <c r="J70" i="1"/>
  <c r="J71" i="1"/>
  <c r="J72" i="1"/>
  <c r="J73" i="1"/>
  <c r="J74" i="1"/>
  <c r="J75" i="1"/>
  <c r="J69" i="1"/>
  <c r="J67" i="1"/>
  <c r="J58" i="1"/>
  <c r="J54" i="1"/>
  <c r="J51" i="1"/>
  <c r="J49" i="1"/>
  <c r="J48" i="1"/>
  <c r="J45" i="1"/>
  <c r="J33" i="1"/>
  <c r="J32" i="1"/>
  <c r="J30" i="1"/>
  <c r="J29" i="1"/>
  <c r="J24" i="1"/>
  <c r="J23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I100" i="1" l="1"/>
  <c r="I91" i="1"/>
  <c r="I92" i="1"/>
  <c r="I93" i="1"/>
  <c r="I94" i="1"/>
  <c r="I95" i="1"/>
  <c r="I90" i="1"/>
  <c r="I87" i="1"/>
  <c r="I88" i="1"/>
  <c r="I86" i="1"/>
  <c r="I84" i="1"/>
  <c r="I83" i="1"/>
  <c r="I79" i="1"/>
  <c r="I80" i="1"/>
  <c r="I81" i="1"/>
  <c r="I78" i="1"/>
  <c r="I70" i="1"/>
  <c r="I71" i="1"/>
  <c r="I72" i="1"/>
  <c r="I73" i="1"/>
  <c r="I74" i="1"/>
  <c r="I75" i="1"/>
  <c r="I69" i="1"/>
  <c r="I67" i="1"/>
  <c r="I58" i="1"/>
  <c r="I54" i="1"/>
  <c r="I51" i="1"/>
  <c r="I49" i="1"/>
  <c r="I48" i="1"/>
  <c r="I45" i="1"/>
  <c r="I33" i="1"/>
  <c r="I32" i="1"/>
  <c r="I30" i="1"/>
  <c r="I2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100" i="1" l="1"/>
  <c r="H91" i="1"/>
  <c r="H92" i="1"/>
  <c r="H93" i="1"/>
  <c r="H94" i="1"/>
  <c r="H95" i="1"/>
  <c r="H90" i="1"/>
  <c r="H87" i="1"/>
  <c r="H88" i="1"/>
  <c r="H86" i="1"/>
  <c r="H84" i="1"/>
  <c r="H83" i="1"/>
  <c r="H79" i="1"/>
  <c r="H80" i="1"/>
  <c r="H81" i="1"/>
  <c r="H78" i="1"/>
  <c r="H70" i="1"/>
  <c r="H71" i="1"/>
  <c r="H72" i="1"/>
  <c r="H73" i="1"/>
  <c r="H74" i="1"/>
  <c r="H75" i="1"/>
  <c r="H76" i="1"/>
  <c r="H69" i="1"/>
  <c r="H67" i="1"/>
  <c r="H58" i="1"/>
  <c r="H56" i="1"/>
  <c r="H54" i="1"/>
  <c r="H51" i="1"/>
  <c r="H49" i="1"/>
  <c r="H48" i="1"/>
  <c r="H45" i="1"/>
  <c r="H33" i="1"/>
  <c r="H32" i="1"/>
  <c r="H30" i="1"/>
  <c r="H29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100" i="1" l="1"/>
  <c r="G91" i="1"/>
  <c r="G92" i="1"/>
  <c r="G93" i="1"/>
  <c r="G94" i="1"/>
  <c r="G95" i="1"/>
  <c r="G90" i="1"/>
  <c r="G87" i="1"/>
  <c r="G88" i="1"/>
  <c r="G86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63" i="1"/>
  <c r="G58" i="1"/>
  <c r="G59" i="1"/>
  <c r="G60" i="1"/>
  <c r="G61" i="1"/>
  <c r="G57" i="1"/>
  <c r="G44" i="1"/>
  <c r="G45" i="1"/>
  <c r="G46" i="1"/>
  <c r="G47" i="1"/>
  <c r="G48" i="1"/>
  <c r="G49" i="1"/>
  <c r="G50" i="1"/>
  <c r="G51" i="1"/>
  <c r="G52" i="1"/>
  <c r="G53" i="1"/>
  <c r="G54" i="1"/>
  <c r="G55" i="1"/>
  <c r="G43" i="1"/>
  <c r="G40" i="1"/>
  <c r="G33" i="1"/>
  <c r="G34" i="1"/>
  <c r="G32" i="1"/>
  <c r="G30" i="1"/>
  <c r="G29" i="1"/>
  <c r="G24" i="1"/>
  <c r="G23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100" i="1"/>
  <c r="F91" i="1"/>
  <c r="F92" i="1"/>
  <c r="F93" i="1"/>
  <c r="F94" i="1"/>
  <c r="F95" i="1"/>
  <c r="F90" i="1"/>
  <c r="F87" i="1"/>
  <c r="F88" i="1"/>
  <c r="F86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6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43" i="1"/>
  <c r="F40" i="1"/>
  <c r="F33" i="1"/>
  <c r="F34" i="1"/>
  <c r="F32" i="1"/>
  <c r="F30" i="1"/>
  <c r="F2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39" i="1"/>
  <c r="E37" i="1"/>
  <c r="E30" i="1"/>
  <c r="E31" i="1"/>
  <c r="E32" i="1"/>
  <c r="E33" i="1"/>
  <c r="E34" i="1"/>
  <c r="E29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J6" i="1"/>
  <c r="I6" i="1"/>
  <c r="H6" i="1"/>
  <c r="G6" i="1"/>
  <c r="F6" i="1"/>
  <c r="E6" i="1"/>
</calcChain>
</file>

<file path=xl/comments1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 xml:space="preserve">+extra kaart= FamilieHD-pakket.
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>+extra kaart= FamilieHD-pakket.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>+extra kaart= FamilieHD-pakket.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kaart= BasisHD-pakket.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+extra kaart= BasisHD-pakket.</t>
        </r>
      </text>
    </comment>
    <comment ref="L39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L54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</commentList>
</comments>
</file>

<file path=xl/comments2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+extra kaart € 9,50= Familie HD pakket.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 xml:space="preserve">+extra kaart € 9,50= Familie HD pakket.
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+extra kaart € 9,50= Basis HD pakket.
Recreatie Basis HD pakket heeft de zelfde zenders als het Basis HD pakket € 15,95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 € 9,50= Basis HD pakket.</t>
        </r>
      </text>
    </comment>
    <comment ref="K30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35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42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57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6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6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83" authorId="0">
      <text>
        <r>
          <rPr>
            <b/>
            <sz val="9"/>
            <color indexed="81"/>
            <rFont val="Tahoma"/>
            <family val="2"/>
          </rPr>
          <t>Deze zender wordt gedurende een demonstratieperiode van zes maanden beschikbaar gesteld voor alle klanten van CanalDigitaal vanaf het Basis-pakket. 29 maart 2017</t>
        </r>
      </text>
    </comment>
    <comment ref="K91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92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4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comments3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+extra kaart € 9,50= Familie HD pakket.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 xml:space="preserve">+extra kaart € 9,50= Familie HD pakket.
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+extra kaart € 9,50= Basis HD pakket.
Recreatie Basis HD pakket heeft de zelfde zenders als het Basis HD pakket € 15,95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 € 9,50= 
Basis HD pakket.
€ 13,00 voor klanten die overgestapt zijn van een hoger pakket die niet voor voetbal willen betalen.
€ 10,00 voor klanten die overgestapt zijn van het STB pakket met een contract voor onbepaalde tijd.</t>
        </r>
      </text>
    </comment>
    <comment ref="K30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35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42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57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6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66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2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7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83" authorId="0">
      <text>
        <r>
          <rPr>
            <b/>
            <sz val="9"/>
            <color indexed="81"/>
            <rFont val="Tahoma"/>
            <family val="2"/>
          </rPr>
          <t>Deze zender wordt gedurende een demonstratieperiode van zes maanden beschikbaar gesteld voor alle klanten van Canal Digitaal vanaf het Start HD-pakket. 
29 maart 2017</t>
        </r>
      </text>
    </comment>
    <comment ref="K92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9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4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6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sharedStrings.xml><?xml version="1.0" encoding="utf-8"?>
<sst xmlns="http://schemas.openxmlformats.org/spreadsheetml/2006/main" count="1897" uniqueCount="226">
  <si>
    <t>NPO 1 HD</t>
  </si>
  <si>
    <t>NPO 2 HD</t>
  </si>
  <si>
    <t>NPO 3 HD</t>
  </si>
  <si>
    <t>RTL 4 HD</t>
  </si>
  <si>
    <t>RTL 5 HD</t>
  </si>
  <si>
    <t>SBS 6 HD</t>
  </si>
  <si>
    <t>RTL 7 HD</t>
  </si>
  <si>
    <t>Net5 HD</t>
  </si>
  <si>
    <t>RTL 8 HD</t>
  </si>
  <si>
    <t>FOX</t>
  </si>
  <si>
    <t>SBS9</t>
  </si>
  <si>
    <t>RTL Z</t>
  </si>
  <si>
    <t>één HD</t>
  </si>
  <si>
    <t>Canvas HD</t>
  </si>
  <si>
    <t>Comedy Central</t>
  </si>
  <si>
    <t>xxx</t>
  </si>
  <si>
    <t>National Geographic HD</t>
  </si>
  <si>
    <t>Nickelodeon / Spike</t>
  </si>
  <si>
    <t>Film 1 Premiere HD</t>
  </si>
  <si>
    <t>Film 1 Action</t>
  </si>
  <si>
    <t>Ziggo Sport Select HD</t>
  </si>
  <si>
    <t>Ziggo Sport Voetbal</t>
  </si>
  <si>
    <t>Ziggo Sport Golf</t>
  </si>
  <si>
    <t>EDGEsport HD</t>
  </si>
  <si>
    <t>AutoMotorSport HD</t>
  </si>
  <si>
    <t>Duck TV</t>
  </si>
  <si>
    <t>Jim Jam</t>
  </si>
  <si>
    <t>Cartoon Network</t>
  </si>
  <si>
    <t>Boomerang</t>
  </si>
  <si>
    <t>TLC</t>
  </si>
  <si>
    <t>Travel Channel HD</t>
  </si>
  <si>
    <t>NatGeo Wild HD</t>
  </si>
  <si>
    <t>Animal Planet</t>
  </si>
  <si>
    <t>History HD</t>
  </si>
  <si>
    <t>192TV</t>
  </si>
  <si>
    <t>ONS</t>
  </si>
  <si>
    <t>NPO Politiek</t>
  </si>
  <si>
    <t>NPO ZappXtra/NPO Best</t>
  </si>
  <si>
    <t>E! Entertainment</t>
  </si>
  <si>
    <t>the QYOU HD</t>
  </si>
  <si>
    <t>Fine Living HD</t>
  </si>
  <si>
    <t>IP</t>
  </si>
  <si>
    <t>RTL Lounge</t>
  </si>
  <si>
    <t>24Kitchen</t>
  </si>
  <si>
    <t>Food Network HD</t>
  </si>
  <si>
    <t>Disney Channel</t>
  </si>
  <si>
    <t>MTV NL</t>
  </si>
  <si>
    <t>TV Oranje</t>
  </si>
  <si>
    <t>L1MBURG</t>
  </si>
  <si>
    <t>Omroep Brabant</t>
  </si>
  <si>
    <t>Omroep Zeeland</t>
  </si>
  <si>
    <t>TV West</t>
  </si>
  <si>
    <t>AT5</t>
  </si>
  <si>
    <t>TV Gelderland</t>
  </si>
  <si>
    <t>TV Oost</t>
  </si>
  <si>
    <t>TV Noord</t>
  </si>
  <si>
    <t>Omrop Fryslan</t>
  </si>
  <si>
    <t>Outdoor Channel HD</t>
  </si>
  <si>
    <t>Nautical Channel HD</t>
  </si>
  <si>
    <t>VH 1 classic</t>
  </si>
  <si>
    <t>VH 1</t>
  </si>
  <si>
    <t>Penthouse 1 HD</t>
  </si>
  <si>
    <t>Penthouse 2 HD</t>
  </si>
  <si>
    <t>Reality Kings</t>
  </si>
  <si>
    <t>Hustler TV</t>
  </si>
  <si>
    <t>Leo TV</t>
  </si>
  <si>
    <t>NPO Radio 2</t>
  </si>
  <si>
    <t>NPO 3FM</t>
  </si>
  <si>
    <t>NPO Radio 4</t>
  </si>
  <si>
    <t>Radio 538</t>
  </si>
  <si>
    <t>BNR Nieuwsradio</t>
  </si>
  <si>
    <t>MNM</t>
  </si>
  <si>
    <t>Studio Brussel</t>
  </si>
  <si>
    <t>Klara</t>
  </si>
  <si>
    <t>Eurosport 1 HD (NL)</t>
  </si>
  <si>
    <t>Eurosport 2 (NL)</t>
  </si>
  <si>
    <t>Film 1 Family</t>
  </si>
  <si>
    <t>Stingray Brava HD</t>
  </si>
  <si>
    <t>esportsTV HD</t>
  </si>
  <si>
    <t>Ketnet / één+ / Canvas+</t>
  </si>
  <si>
    <t>RTL Telekids</t>
  </si>
  <si>
    <t>RTL Crime</t>
  </si>
  <si>
    <t>Mezzo HD</t>
  </si>
  <si>
    <t>Stingray iConcerts</t>
  </si>
  <si>
    <t>Film 1 Drama</t>
  </si>
  <si>
    <t>Film Europe HD</t>
  </si>
  <si>
    <t>Insight TV HD</t>
  </si>
  <si>
    <t>ID Investigation Discovery</t>
  </si>
  <si>
    <t>Fishing and Hunting</t>
  </si>
  <si>
    <t>Unitel Classica HD</t>
  </si>
  <si>
    <t>Insight TV UHD</t>
  </si>
  <si>
    <t>Omroep Flevoland</t>
  </si>
  <si>
    <t>TV Rijnmond</t>
  </si>
  <si>
    <t>TV Utrecht</t>
  </si>
  <si>
    <t>FOX Sports 1 HD Eredivisie</t>
  </si>
  <si>
    <t>motorsport.tv HD</t>
  </si>
  <si>
    <t>FOX Sports 2 HD International</t>
  </si>
  <si>
    <t>FOX Sports 3 HD Eredivisie</t>
  </si>
  <si>
    <t>Man-X</t>
  </si>
  <si>
    <t>Veronica / DisneyXD HD</t>
  </si>
  <si>
    <t>Nick Jr.</t>
  </si>
  <si>
    <t>Discovery</t>
  </si>
  <si>
    <t>Extra kaart Basis pakket € 5,50</t>
  </si>
  <si>
    <t>Extra kaart Familie HD pakket € 5,50</t>
  </si>
  <si>
    <t>Retro Music TV</t>
  </si>
  <si>
    <t>NH</t>
  </si>
  <si>
    <t>Brazzers TV</t>
  </si>
  <si>
    <t>VividTV</t>
  </si>
  <si>
    <t>HD</t>
  </si>
  <si>
    <t>SD</t>
  </si>
  <si>
    <t>UHD</t>
  </si>
  <si>
    <t>Alle zenders/pakketten</t>
  </si>
  <si>
    <t>SD/HD/</t>
  </si>
  <si>
    <t>Discovery Showcase HD</t>
  </si>
  <si>
    <t>MTV Music 24</t>
  </si>
  <si>
    <t>FreeToView</t>
  </si>
  <si>
    <t>Sat</t>
  </si>
  <si>
    <t>23.5</t>
  </si>
  <si>
    <t>Transp-pol</t>
  </si>
  <si>
    <t>12187 H</t>
  </si>
  <si>
    <t>11739 V</t>
  </si>
  <si>
    <t>19.2</t>
  </si>
  <si>
    <t>11856 V</t>
  </si>
  <si>
    <t>12129 V</t>
  </si>
  <si>
    <t>11973 V</t>
  </si>
  <si>
    <t>12109 H</t>
  </si>
  <si>
    <t>11229 V</t>
  </si>
  <si>
    <t>11798 H</t>
  </si>
  <si>
    <t>12032 H</t>
  </si>
  <si>
    <t>11934 V</t>
  </si>
  <si>
    <t>11914 H</t>
  </si>
  <si>
    <t>12090 V</t>
  </si>
  <si>
    <t>11817 V</t>
  </si>
  <si>
    <t>12344 H</t>
  </si>
  <si>
    <t>12515 H</t>
  </si>
  <si>
    <t>IP zender</t>
  </si>
  <si>
    <t>Codering</t>
  </si>
  <si>
    <t>Extra info/</t>
  </si>
  <si>
    <t>Nagravision</t>
  </si>
  <si>
    <t>Basis pakket € 17,45/€ 10,00</t>
  </si>
  <si>
    <t xml:space="preserve">Entertainment HD pakket € 34,95 </t>
  </si>
  <si>
    <t>Familie HD pakket € 24,95</t>
  </si>
  <si>
    <t>Basis HD pakket € 19,95</t>
  </si>
  <si>
    <t>Basis HD pakket € 22,95</t>
  </si>
  <si>
    <t>Periode</t>
  </si>
  <si>
    <t>Veranderingen in 2017</t>
  </si>
  <si>
    <t>Veranderingen in 2018</t>
  </si>
  <si>
    <t>Vanaf 1 januari 2018 wordt de zender FOX Sports 1 HD Eredivisie toegevoegd aan het Basis HD pakket voor € 3,00 per maand.</t>
  </si>
  <si>
    <t>Film 1 Sundance</t>
  </si>
  <si>
    <t>Motors TV HD</t>
  </si>
  <si>
    <t>Nick jr.</t>
  </si>
  <si>
    <t>Discovery Channel</t>
  </si>
  <si>
    <t>Investigation Discovery</t>
  </si>
  <si>
    <t>CI Crime &amp; Investigation</t>
  </si>
  <si>
    <t>Retro Music Television</t>
  </si>
  <si>
    <t>iConcerts</t>
  </si>
  <si>
    <t>MTV Rocks</t>
  </si>
  <si>
    <t>MTV Hits</t>
  </si>
  <si>
    <t>MTV Music</t>
  </si>
  <si>
    <t>MTV Dance</t>
  </si>
  <si>
    <t>Classica HD</t>
  </si>
  <si>
    <t>Brazzers TV Europa</t>
  </si>
  <si>
    <t>Vivid  TV</t>
  </si>
  <si>
    <t>TopHD pakket € 55,95</t>
  </si>
  <si>
    <t>Entertainment HD pakket € 31,95</t>
  </si>
  <si>
    <t>Familie HD pakket € 21,95</t>
  </si>
  <si>
    <t>Basis pakket € 15,95</t>
  </si>
  <si>
    <t>De zender Crime &amp; Investigation is komen te vervallen.</t>
  </si>
  <si>
    <t>Veranderingen in 2016</t>
  </si>
  <si>
    <t>eSportsTV HD wordt toegevoegd aan het Basis pakket.</t>
  </si>
  <si>
    <t>Insight HD en Insight 4K UHD zijn toegevoegd aan het Basis pakket.</t>
  </si>
  <si>
    <t xml:space="preserve">FOX Sports 1 HD is voor alle abonnees met een Familie HD-abonnement of hoger te bekijken met een prijsverhoging van 3 euro per maand. </t>
  </si>
  <si>
    <t xml:space="preserve">Film1 Drama vervangt de zender Film1 Sundance. </t>
  </si>
  <si>
    <t>Penthouse 1 HD en Penthouse 2 HD zijn toegevoegd en Penthouse is komen te vervallen.</t>
  </si>
  <si>
    <t>De 3 HBO zenders zijn komen te vervallen.</t>
  </si>
  <si>
    <t>Prijsverhoging van met name het Basis-abonnement € 1,50 en de abonnementen voor extra smartcards € 1 per maand.</t>
  </si>
  <si>
    <t>Extra kaart Basis pakket € 4,50</t>
  </si>
  <si>
    <t>Extra kaart Familie HD pakket € 4,50</t>
  </si>
  <si>
    <t>Het Set Top Box-pakket is komen te vervallen.</t>
  </si>
  <si>
    <t>192TV is toegevoegd aan alle pakketten.</t>
  </si>
  <si>
    <t>De regionale omroepen Omrop Fryslan, TV Noord, TV Oost en Omroep Gelderland zijn vanaf 4 juli niet meer ongecodeerd.</t>
  </si>
  <si>
    <t>NPO Doc en NPO Humor TV zijn komen te vervallen.</t>
  </si>
  <si>
    <t>De zenders Syfy en 13TH Street zijn komen te vervallen.</t>
  </si>
  <si>
    <t>De zender UP Network is komen te vervallen.</t>
  </si>
  <si>
    <t>Viaccess</t>
  </si>
  <si>
    <t>SD/HD</t>
  </si>
  <si>
    <t>Hustler HD is komen te vervallen.</t>
  </si>
  <si>
    <t>Vanaf 3 januari wordt iConcerts als HD-zender aangeboden.</t>
  </si>
  <si>
    <t>Stingray iConcerts HD</t>
  </si>
  <si>
    <t>Fine Living HD is komen te vervallen.</t>
  </si>
  <si>
    <t>Food Network HD en Travel Channel HD zijn komen te vervallen.</t>
  </si>
  <si>
    <t>SD/HD/UHD</t>
  </si>
  <si>
    <t>C-Music</t>
  </si>
  <si>
    <t>Travelxp HD</t>
  </si>
  <si>
    <t>Travelxp HD is toegevoegd aan het Familie HD pakket.</t>
  </si>
  <si>
    <t>Extra kaart Start HD pakket € 5,50</t>
  </si>
  <si>
    <t>NPO Best wijzigt van naam in NPO 1 Extra.</t>
  </si>
  <si>
    <t>C-Music TV wordt toegevoegd aan het Familie HD pakket.</t>
  </si>
  <si>
    <t>Begin 2018 wijzigt de naam van het Basis pakket in Start HD pakket zonder de zender FOX Sport 1 HD Eredivisie. Film Europe HD, 192TV maken dan geen deel meer uit van dit pakket.</t>
  </si>
  <si>
    <t>De zender History HD Benelux veranderd van pakket en is te bekijken vanaf het Basis pakket.</t>
  </si>
  <si>
    <t>Het Familie pakket stopt, abonnees worden overgezet naar het Familie HD pakket voor € 19.95 dit is 2 euro korting.</t>
  </si>
  <si>
    <t>RTL Z is toegevoegd aan het Basis pakket.</t>
  </si>
  <si>
    <t>Fishing &amp; Hunting is toegevoegd aan het Basis pakket.</t>
  </si>
  <si>
    <t>De zenders Film Europe HD en UP Network zijn toegevoegd. (Basis pakket)</t>
  </si>
  <si>
    <t>Omroep Flevoland, RTV Utrecht, TV Rijnmond en RTV Noord-Holland zijn toegevoegd. (Basis pakket)</t>
  </si>
  <si>
    <t>De zenders MTV Hits, MTV Rocks en MTV Dance zijn komen te vervallen.</t>
  </si>
  <si>
    <t>Jim Jam is komen te vervallen.</t>
  </si>
  <si>
    <t>Outdoor Channel HD is komen te vervallen.</t>
  </si>
  <si>
    <t>DocuBox wordt toegevoegd aan het Familie HD pakket.</t>
  </si>
  <si>
    <t>DOCUBOX</t>
  </si>
  <si>
    <t>NPO Zapp Xtra/NPO 1 extra</t>
  </si>
  <si>
    <t>Spike</t>
  </si>
  <si>
    <t>Nickelodeon</t>
  </si>
  <si>
    <t>Nickelodeon / Spike maken geen deel meer uit van het zelfde kanaal.</t>
  </si>
  <si>
    <t>Baby TV</t>
  </si>
  <si>
    <t>Schlager TV</t>
  </si>
  <si>
    <t>Stingray Classica HD</t>
  </si>
  <si>
    <t>Start HD pakket € 17,45/€ 13,00</t>
  </si>
  <si>
    <t>/€ 10,00</t>
  </si>
  <si>
    <t>HD 1920x1080</t>
  </si>
  <si>
    <t>SD 704x576</t>
  </si>
  <si>
    <t>HD 1440x1080</t>
  </si>
  <si>
    <t>SD 544x576</t>
  </si>
  <si>
    <t>De zenders Film Europe HD, 192TV, Stingray Brava HD, TV West worden toegevoegd aan het start HD pakket.</t>
  </si>
  <si>
    <t>Klanten met een Start HD pakket die niet voor de zender Fox sport wilden betalen krijgen nu een verhoging van € 3,00.</t>
  </si>
  <si>
    <t>Klanten die van het STB pakket over gingen naar het Start HD pakket en geen contract voor onbepaalde tijd hebben krijgen vermoedelijk ook een verhoging van € 3,00.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</si>
</sst>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&quot;€&quot;\ \-#,##0.00"/>
  </numFmts>
  <fonts count="2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4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b/>
      <sz val="9"/>
      <color indexed="8"/>
      <name val="Tahoma"/>
      <family val="2"/>
    </font>
    <font>
      <b/>
      <sz val="12"/>
      <color indexed="8"/>
      <name val="Calibri"/>
      <family val="2"/>
    </font>
    <font>
      <sz val="11"/>
      <color rgb="FF0000FF"/>
      <name val="Calibri"/>
      <family val="2"/>
    </font>
    <font>
      <sz val="12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0" xfId="0" applyFont="1"/>
    <xf numFmtId="49" fontId="18" fillId="0" borderId="0" xfId="0" applyNumberFormat="1" applyFont="1"/>
    <xf numFmtId="0" fontId="20" fillId="0" borderId="0" xfId="0" applyFont="1"/>
    <xf numFmtId="0" fontId="22" fillId="0" borderId="0" xfId="0" applyFont="1"/>
    <xf numFmtId="0" fontId="21" fillId="0" borderId="0" xfId="42"/>
    <xf numFmtId="0" fontId="21" fillId="0" borderId="0" xfId="42" applyProtection="1"/>
    <xf numFmtId="0" fontId="0" fillId="0" borderId="0" xfId="0" applyFont="1" applyBorder="1"/>
    <xf numFmtId="0" fontId="0" fillId="0" borderId="0" xfId="0" applyFont="1" applyFill="1"/>
    <xf numFmtId="8" fontId="18" fillId="0" borderId="0" xfId="0" applyNumberFormat="1" applyFont="1"/>
    <xf numFmtId="0" fontId="25" fillId="0" borderId="0" xfId="0" applyFont="1"/>
    <xf numFmtId="15" fontId="0" fillId="0" borderId="0" xfId="0" applyNumberFormat="1"/>
    <xf numFmtId="14" fontId="0" fillId="0" borderId="0" xfId="0" applyNumberFormat="1"/>
    <xf numFmtId="0" fontId="18" fillId="0" borderId="10" xfId="0" applyFont="1" applyBorder="1"/>
    <xf numFmtId="0" fontId="0" fillId="0" borderId="0" xfId="0" applyBorder="1"/>
    <xf numFmtId="0" fontId="26" fillId="0" borderId="0" xfId="0" applyFont="1"/>
    <xf numFmtId="0" fontId="18" fillId="0" borderId="0" xfId="0" applyFont="1" applyBorder="1"/>
    <xf numFmtId="14" fontId="0" fillId="0" borderId="0" xfId="0" applyNumberFormat="1" applyAlignment="1">
      <alignment horizontal="right"/>
    </xf>
    <xf numFmtId="0" fontId="27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00FF"/>
      <color rgb="FF391AF2"/>
      <color rgb="FF0B066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yngsat.com/tvchannels/nl/NPO-Zapp-Xtra.html" TargetMode="External"/><Relationship Id="rId21" Type="http://schemas.openxmlformats.org/officeDocument/2006/relationships/hyperlink" Target="https://www.lyngsat.com/tvchannels/us/Discovery-Channel-Nederland.html" TargetMode="External"/><Relationship Id="rId42" Type="http://schemas.openxmlformats.org/officeDocument/2006/relationships/hyperlink" Target="https://www.lyngsat.com/tvchannels/fr/Eurosport-2-Nederland.html" TargetMode="External"/><Relationship Id="rId47" Type="http://schemas.openxmlformats.org/officeDocument/2006/relationships/hyperlink" Target="https://www.lyngsat.com/tvchannels/be/Een.html" TargetMode="External"/><Relationship Id="rId63" Type="http://schemas.openxmlformats.org/officeDocument/2006/relationships/hyperlink" Target="https://www.lyngsat.com/tvchannels/us/Travel-Channel-Europe.html" TargetMode="External"/><Relationship Id="rId68" Type="http://schemas.openxmlformats.org/officeDocument/2006/relationships/hyperlink" Target="https://www.lyngsat.com/tvchannels/nl/TV-Gelderland.html" TargetMode="External"/><Relationship Id="rId84" Type="http://schemas.openxmlformats.org/officeDocument/2006/relationships/hyperlink" Target="https://www.lyngsat.com/tvchannels/us/MTV-NL.html" TargetMode="External"/><Relationship Id="rId89" Type="http://schemas.openxmlformats.org/officeDocument/2006/relationships/hyperlink" Target="https://www.lyngsat.com/tvchannels/us/VH1-Classic.html" TargetMode="External"/><Relationship Id="rId2" Type="http://schemas.openxmlformats.org/officeDocument/2006/relationships/hyperlink" Target="https://www.lyngsat.com/tvchannels/nl/NPO-2.html" TargetMode="External"/><Relationship Id="rId16" Type="http://schemas.openxmlformats.org/officeDocument/2006/relationships/hyperlink" Target="https://www.lyngsat.com/tvchannels/nl/RTL-8.html" TargetMode="External"/><Relationship Id="rId29" Type="http://schemas.openxmlformats.org/officeDocument/2006/relationships/hyperlink" Target="https://www.lyngsat.com/tvchannels/nl/SBS-9.html" TargetMode="External"/><Relationship Id="rId107" Type="http://schemas.openxmlformats.org/officeDocument/2006/relationships/hyperlink" Target="https://nl.wikipedia.org/wiki/Free-to-view" TargetMode="External"/><Relationship Id="rId11" Type="http://schemas.openxmlformats.org/officeDocument/2006/relationships/hyperlink" Target="https://www.lyngsat.com/tvchannels/us/Vivid-TV-Europe.html" TargetMode="External"/><Relationship Id="rId24" Type="http://schemas.openxmlformats.org/officeDocument/2006/relationships/hyperlink" Target="https://www.lyngsat.com/tvchannels/nl/ONS.html" TargetMode="External"/><Relationship Id="rId32" Type="http://schemas.openxmlformats.org/officeDocument/2006/relationships/hyperlink" Target="https://www.lyngsat.com/tvchannels/nl/Film-1-Action.html" TargetMode="External"/><Relationship Id="rId37" Type="http://schemas.openxmlformats.org/officeDocument/2006/relationships/hyperlink" Target="https://www.lyngsat.com/tvchannels/nl/Ziggo-Sport-Voetbal.html" TargetMode="External"/><Relationship Id="rId40" Type="http://schemas.openxmlformats.org/officeDocument/2006/relationships/hyperlink" Target="https://www.lyngsat.com/tvchannels/be/Ketnet.html" TargetMode="External"/><Relationship Id="rId45" Type="http://schemas.openxmlformats.org/officeDocument/2006/relationships/hyperlink" Target="https://www.lyngsat.com/tvchannels/nl/L1-TV.html" TargetMode="External"/><Relationship Id="rId53" Type="http://schemas.openxmlformats.org/officeDocument/2006/relationships/hyperlink" Target="https://www.lyngsat.com/tvchannels/cz/Film-Europe.html" TargetMode="External"/><Relationship Id="rId58" Type="http://schemas.openxmlformats.org/officeDocument/2006/relationships/hyperlink" Target="https://www.lyngsat.com/tvchannels/sk/Duck-TV-SD.html" TargetMode="External"/><Relationship Id="rId66" Type="http://schemas.openxmlformats.org/officeDocument/2006/relationships/hyperlink" Target="https://www.lyngsat.com/tvchannels/nl/Omroep-Brabant-TV.html" TargetMode="External"/><Relationship Id="rId74" Type="http://schemas.openxmlformats.org/officeDocument/2006/relationships/hyperlink" Target="https://www.lyngsat.com/tvchannels/ca/Stingray-Brava.html" TargetMode="External"/><Relationship Id="rId79" Type="http://schemas.openxmlformats.org/officeDocument/2006/relationships/hyperlink" Target="https://www.lyngsat.com/tvchannels/us/Penthouse-HD-1.html" TargetMode="External"/><Relationship Id="rId87" Type="http://schemas.openxmlformats.org/officeDocument/2006/relationships/hyperlink" Target="https://www.lyngsat.com/tvchannels/fr/Motorsport-TV.html" TargetMode="External"/><Relationship Id="rId102" Type="http://schemas.openxmlformats.org/officeDocument/2006/relationships/hyperlink" Target="https://www.lyngsat.com/radiochannels/nl/Radio-538.html" TargetMode="External"/><Relationship Id="rId110" Type="http://schemas.openxmlformats.org/officeDocument/2006/relationships/vmlDrawing" Target="../drawings/vmlDrawing2.vml"/><Relationship Id="rId5" Type="http://schemas.openxmlformats.org/officeDocument/2006/relationships/hyperlink" Target="https://www.lyngsat.com/tvchannels/nl/RTL-5.html" TargetMode="External"/><Relationship Id="rId61" Type="http://schemas.openxmlformats.org/officeDocument/2006/relationships/hyperlink" Target="https://www.lyngsat.com/tvchannels/de/Auto-Motor-und-Sport.html" TargetMode="External"/><Relationship Id="rId82" Type="http://schemas.openxmlformats.org/officeDocument/2006/relationships/hyperlink" Target="https://www.lyngsat.com/tvchannels/us/Comedy-Central-Nederland.html" TargetMode="External"/><Relationship Id="rId90" Type="http://schemas.openxmlformats.org/officeDocument/2006/relationships/hyperlink" Target="https://www.lyngsat.com/tvchannels/us/VH1-Europe.html" TargetMode="External"/><Relationship Id="rId95" Type="http://schemas.openxmlformats.org/officeDocument/2006/relationships/hyperlink" Target="http://www.omroepflevoland.nl/" TargetMode="External"/><Relationship Id="rId19" Type="http://schemas.openxmlformats.org/officeDocument/2006/relationships/hyperlink" Target="https://www.lyngsat.com/tvchannels/uk/Edge-Sport.html" TargetMode="External"/><Relationship Id="rId14" Type="http://schemas.openxmlformats.org/officeDocument/2006/relationships/hyperlink" Target="https://www.lyngsat.com/tvchannels/nl/Veronica.html" TargetMode="External"/><Relationship Id="rId22" Type="http://schemas.openxmlformats.org/officeDocument/2006/relationships/hyperlink" Target="https://www.lyngsat.com/tvchannels/us/Investigation-Discovery-Nederland.html" TargetMode="External"/><Relationship Id="rId27" Type="http://schemas.openxmlformats.org/officeDocument/2006/relationships/hyperlink" Target="https://www.lyngsat.com/tvchannels/us/The-Q-You.html" TargetMode="External"/><Relationship Id="rId30" Type="http://schemas.openxmlformats.org/officeDocument/2006/relationships/hyperlink" Target="https://www.lyngsat.com/tvchannels/us/National-Geographic-Nederland.html" TargetMode="External"/><Relationship Id="rId35" Type="http://schemas.openxmlformats.org/officeDocument/2006/relationships/hyperlink" Target="https://www.lyngsat.com/tvchannels/fr/Eurosport-1-Nederland.html" TargetMode="External"/><Relationship Id="rId43" Type="http://schemas.openxmlformats.org/officeDocument/2006/relationships/hyperlink" Target="https://www.lyngsat.com/tvchannels/nl/RTL-Crime.html" TargetMode="External"/><Relationship Id="rId48" Type="http://schemas.openxmlformats.org/officeDocument/2006/relationships/hyperlink" Target="https://www.lyngsat.com/tvchannels/be/Canvas.html" TargetMode="External"/><Relationship Id="rId56" Type="http://schemas.openxmlformats.org/officeDocument/2006/relationships/hyperlink" Target="https://www.lyngsat.com/tvchannels/us/History-Benelux.html" TargetMode="External"/><Relationship Id="rId64" Type="http://schemas.openxmlformats.org/officeDocument/2006/relationships/hyperlink" Target="https://www.lyngsat.com/tvchannels/us/Fine-Living.html" TargetMode="External"/><Relationship Id="rId69" Type="http://schemas.openxmlformats.org/officeDocument/2006/relationships/hyperlink" Target="https://www.lyngsat.com/tvchannels/nl/TV-Oost.html" TargetMode="External"/><Relationship Id="rId77" Type="http://schemas.openxmlformats.org/officeDocument/2006/relationships/hyperlink" Target="https://www.lyngsat.com/tvchannels/ca/Stingray-IConcerts.html" TargetMode="External"/><Relationship Id="rId100" Type="http://schemas.openxmlformats.org/officeDocument/2006/relationships/hyperlink" Target="https://www.lyngsat.com/radiochannels/nl/NPO-3FM.html" TargetMode="External"/><Relationship Id="rId105" Type="http://schemas.openxmlformats.org/officeDocument/2006/relationships/hyperlink" Target="https://www.lyngsat.com/radiochannels/be/Studio-Brussel.html" TargetMode="External"/><Relationship Id="rId8" Type="http://schemas.openxmlformats.org/officeDocument/2006/relationships/hyperlink" Target="https://www.lyngsat.com/tvchannels/nl/Insight-UHD.html" TargetMode="External"/><Relationship Id="rId51" Type="http://schemas.openxmlformats.org/officeDocument/2006/relationships/hyperlink" Target="https://www.lyngsat.com/tvchannels/nl/AT-5.html" TargetMode="External"/><Relationship Id="rId72" Type="http://schemas.openxmlformats.org/officeDocument/2006/relationships/hyperlink" Target="https://www.lyngsat.com/tvchannels/us/Outdoor-Channel-International.html" TargetMode="External"/><Relationship Id="rId80" Type="http://schemas.openxmlformats.org/officeDocument/2006/relationships/hyperlink" Target="https://www.lyngsat.com/tvchannels/us/Penthouse-HD-2.html" TargetMode="External"/><Relationship Id="rId85" Type="http://schemas.openxmlformats.org/officeDocument/2006/relationships/hyperlink" Target="https://www.lyngsat.com/tvchannels/us/MTV-Music-24.html" TargetMode="External"/><Relationship Id="rId93" Type="http://schemas.openxmlformats.org/officeDocument/2006/relationships/hyperlink" Target="https://www.lyngsat.com/tvchannels/fr/Mezzo.html" TargetMode="External"/><Relationship Id="rId98" Type="http://schemas.openxmlformats.org/officeDocument/2006/relationships/hyperlink" Target="https://www.rtvutrecht.nl/" TargetMode="External"/><Relationship Id="rId3" Type="http://schemas.openxmlformats.org/officeDocument/2006/relationships/hyperlink" Target="https://www.lyngsat.com/tvchannels/nl/NPO-3.html" TargetMode="External"/><Relationship Id="rId12" Type="http://schemas.openxmlformats.org/officeDocument/2006/relationships/hyperlink" Target="https://www.lyngsat.com/tvchannels/nl/SBS-6.html" TargetMode="External"/><Relationship Id="rId17" Type="http://schemas.openxmlformats.org/officeDocument/2006/relationships/hyperlink" Target="https://www.lyngsat.com/tvchannels/us/Fox-NL.html" TargetMode="External"/><Relationship Id="rId25" Type="http://schemas.openxmlformats.org/officeDocument/2006/relationships/hyperlink" Target="https://www.lyngsat.com/tvchannels/nl/NPO-Politiek.html" TargetMode="External"/><Relationship Id="rId33" Type="http://schemas.openxmlformats.org/officeDocument/2006/relationships/hyperlink" Target="https://www.lyngsat.com/tvchannels/nl/Film-1-Family.html" TargetMode="External"/><Relationship Id="rId38" Type="http://schemas.openxmlformats.org/officeDocument/2006/relationships/hyperlink" Target="https://www.lyngsat.com/tvchannels/nl/Ziggo-Sport-Golf.html" TargetMode="External"/><Relationship Id="rId46" Type="http://schemas.openxmlformats.org/officeDocument/2006/relationships/hyperlink" Target="https://www.lyngsat.com/tvchannels/us/Reality-Kings-TV.html" TargetMode="External"/><Relationship Id="rId59" Type="http://schemas.openxmlformats.org/officeDocument/2006/relationships/hyperlink" Target="https://www.lyngsat.com/tvchannels/us/E-Europe.html" TargetMode="External"/><Relationship Id="rId67" Type="http://schemas.openxmlformats.org/officeDocument/2006/relationships/hyperlink" Target="https://www.lyngsat.com/tvchannels/nl/Omroep-Zeeland-TV.html" TargetMode="External"/><Relationship Id="rId103" Type="http://schemas.openxmlformats.org/officeDocument/2006/relationships/hyperlink" Target="https://www.lyngsat.com/radiochannels/nl/BNR-Nieuwsradio.html" TargetMode="External"/><Relationship Id="rId108" Type="http://schemas.openxmlformats.org/officeDocument/2006/relationships/hyperlink" Target="https://nl.wikipedia.org/wiki/Free-to-view" TargetMode="External"/><Relationship Id="rId20" Type="http://schemas.openxmlformats.org/officeDocument/2006/relationships/hyperlink" Target="https://www.lyngsat.com/tvchannels/us/Boomerang-Central-and-Eastern-Europe.html" TargetMode="External"/><Relationship Id="rId41" Type="http://schemas.openxmlformats.org/officeDocument/2006/relationships/hyperlink" Target="https://www.lyngsat.com/tvchannels/nl/RTL-Z.html" TargetMode="External"/><Relationship Id="rId54" Type="http://schemas.openxmlformats.org/officeDocument/2006/relationships/hyperlink" Target="https://www.lyngsat.com/tvchannels/uk/JimJam-Europe.html" TargetMode="External"/><Relationship Id="rId62" Type="http://schemas.openxmlformats.org/officeDocument/2006/relationships/hyperlink" Target="https://www.lyngsat.com/tvchannels/de/Classica-Deutschland.html" TargetMode="External"/><Relationship Id="rId70" Type="http://schemas.openxmlformats.org/officeDocument/2006/relationships/hyperlink" Target="https://www.lyngsat.com/tvchannels/nl/TV-Noord.html" TargetMode="External"/><Relationship Id="rId75" Type="http://schemas.openxmlformats.org/officeDocument/2006/relationships/hyperlink" Target="https://www.lyngsat.com/tvchannels/nl/TV-Oranje.html" TargetMode="External"/><Relationship Id="rId83" Type="http://schemas.openxmlformats.org/officeDocument/2006/relationships/hyperlink" Target="https://www.lyngsat.com/tvchannels/us/Nickelodeon-Nederland.html" TargetMode="External"/><Relationship Id="rId88" Type="http://schemas.openxmlformats.org/officeDocument/2006/relationships/hyperlink" Target="https://www.lyngsat.com/tvchannels/us/Nick-Jr-Europe.html" TargetMode="External"/><Relationship Id="rId91" Type="http://schemas.openxmlformats.org/officeDocument/2006/relationships/hyperlink" Target="https://www.lyngsat.com/tvchannels/us/Brazzers-TV-Europe.html" TargetMode="External"/><Relationship Id="rId96" Type="http://schemas.openxmlformats.org/officeDocument/2006/relationships/hyperlink" Target="http://www.rijnmond.nl/" TargetMode="External"/><Relationship Id="rId111" Type="http://schemas.openxmlformats.org/officeDocument/2006/relationships/comments" Target="../comments2.xml"/><Relationship Id="rId1" Type="http://schemas.openxmlformats.org/officeDocument/2006/relationships/hyperlink" Target="https://www.lyngsat.com/tvchannels/nl/NPO-1.html" TargetMode="External"/><Relationship Id="rId6" Type="http://schemas.openxmlformats.org/officeDocument/2006/relationships/hyperlink" Target="https://www.lyngsat.com/tvchannels/us/Cartoon-Network-Nederland.html" TargetMode="External"/><Relationship Id="rId15" Type="http://schemas.openxmlformats.org/officeDocument/2006/relationships/hyperlink" Target="https://www.lyngsat.com/tvchannels/nl/Net-5.html" TargetMode="External"/><Relationship Id="rId23" Type="http://schemas.openxmlformats.org/officeDocument/2006/relationships/hyperlink" Target="https://www.lyngsat.com/tvchannels/nl/192-TV.html" TargetMode="External"/><Relationship Id="rId28" Type="http://schemas.openxmlformats.org/officeDocument/2006/relationships/hyperlink" Target="https://www.lyngsat.com/tvchannels/us/Disney-Channel-Nederland.html" TargetMode="External"/><Relationship Id="rId36" Type="http://schemas.openxmlformats.org/officeDocument/2006/relationships/hyperlink" Target="https://www.lyngsat.com/tvchannels/nl/Ziggo-Sport-Select.html" TargetMode="External"/><Relationship Id="rId49" Type="http://schemas.openxmlformats.org/officeDocument/2006/relationships/hyperlink" Target="https://www.lyngsat.com/tvchannels/us/Fox-Sports-2-Nederland.html" TargetMode="External"/><Relationship Id="rId57" Type="http://schemas.openxmlformats.org/officeDocument/2006/relationships/hyperlink" Target="https://www.lyngsat.com/tvchannels/it/Nautical-Channel.html" TargetMode="External"/><Relationship Id="rId106" Type="http://schemas.openxmlformats.org/officeDocument/2006/relationships/hyperlink" Target="https://www.lyngsat.com/radiochannels/be/Klara.html" TargetMode="External"/><Relationship Id="rId10" Type="http://schemas.openxmlformats.org/officeDocument/2006/relationships/hyperlink" Target="https://www.lyngsat.com/tvchannels/be/Man-X.html" TargetMode="External"/><Relationship Id="rId31" Type="http://schemas.openxmlformats.org/officeDocument/2006/relationships/hyperlink" Target="https://www.lyngsat.com/tvchannels/nl/Film-1-Premiere.html" TargetMode="External"/><Relationship Id="rId44" Type="http://schemas.openxmlformats.org/officeDocument/2006/relationships/hyperlink" Target="https://www.lyngsat.com/tvchannels/nl/RTL-Lounge.html" TargetMode="External"/><Relationship Id="rId52" Type="http://schemas.openxmlformats.org/officeDocument/2006/relationships/hyperlink" Target="https://www.lyngsat.com/tvchannels/us/Discovery-Showcase-HD.html" TargetMode="External"/><Relationship Id="rId60" Type="http://schemas.openxmlformats.org/officeDocument/2006/relationships/hyperlink" Target="https://www.lyngsat.com/tvchannels/cz/Retro-Music-TV.html" TargetMode="External"/><Relationship Id="rId65" Type="http://schemas.openxmlformats.org/officeDocument/2006/relationships/hyperlink" Target="https://www.lyngsat.com/tvchannels/us/Food-Network-EMEA.html" TargetMode="External"/><Relationship Id="rId73" Type="http://schemas.openxmlformats.org/officeDocument/2006/relationships/hyperlink" Target="https://www.lyngsat.com/tvchannels/us/Nat-Geo-Wild-Europe.html" TargetMode="External"/><Relationship Id="rId78" Type="http://schemas.openxmlformats.org/officeDocument/2006/relationships/hyperlink" Target="https://www.lyngsat.com/tvchannels/de/Esports-TV.html" TargetMode="External"/><Relationship Id="rId81" Type="http://schemas.openxmlformats.org/officeDocument/2006/relationships/hyperlink" Target="https://www.lyngsat.com/tvchannels/cz/Leo-TV.html" TargetMode="External"/><Relationship Id="rId86" Type="http://schemas.openxmlformats.org/officeDocument/2006/relationships/hyperlink" Target="https://www.lyngsat.com/tvchannels/nl/Insight-HD.html" TargetMode="External"/><Relationship Id="rId94" Type="http://schemas.openxmlformats.org/officeDocument/2006/relationships/hyperlink" Target="https://www.omroepwest.nl/" TargetMode="External"/><Relationship Id="rId99" Type="http://schemas.openxmlformats.org/officeDocument/2006/relationships/hyperlink" Target="https://www.lyngsat.com/radiochannels/nl/NPO-Radio-2.html" TargetMode="External"/><Relationship Id="rId101" Type="http://schemas.openxmlformats.org/officeDocument/2006/relationships/hyperlink" Target="https://www.lyngsat.com/radiochannels/nl/NPO-Radio-4.html" TargetMode="External"/><Relationship Id="rId4" Type="http://schemas.openxmlformats.org/officeDocument/2006/relationships/hyperlink" Target="https://www.lyngsat.com/tvchannels/nl/RTL-4.html" TargetMode="External"/><Relationship Id="rId9" Type="http://schemas.openxmlformats.org/officeDocument/2006/relationships/hyperlink" Target="https://www.telekids.nl/" TargetMode="External"/><Relationship Id="rId13" Type="http://schemas.openxmlformats.org/officeDocument/2006/relationships/hyperlink" Target="https://www.lyngsat.com/tvchannels/nl/RTL-7.html" TargetMode="External"/><Relationship Id="rId18" Type="http://schemas.openxmlformats.org/officeDocument/2006/relationships/hyperlink" Target="https://www.lyngsat.com/tvchannels/us/Fox-Sports-3-Eredivisie.html" TargetMode="External"/><Relationship Id="rId39" Type="http://schemas.openxmlformats.org/officeDocument/2006/relationships/hyperlink" Target="https://www.lyngsat.com/tvchannels/us/TLC-Nederland.html" TargetMode="External"/><Relationship Id="rId109" Type="http://schemas.openxmlformats.org/officeDocument/2006/relationships/printerSettings" Target="../printerSettings/printerSettings2.bin"/><Relationship Id="rId34" Type="http://schemas.openxmlformats.org/officeDocument/2006/relationships/hyperlink" Target="https://www.lyngsat.com/tvchannels/nl/Film-1-Drama.html" TargetMode="External"/><Relationship Id="rId50" Type="http://schemas.openxmlformats.org/officeDocument/2006/relationships/hyperlink" Target="https://www.lyngsat.com/tvchannels/us/24-Kitchen-Nederland.html" TargetMode="External"/><Relationship Id="rId55" Type="http://schemas.openxmlformats.org/officeDocument/2006/relationships/hyperlink" Target="https://www.lyngsat.com/tvchannels/us/Animal-Planet-Benelux.html" TargetMode="External"/><Relationship Id="rId76" Type="http://schemas.openxmlformats.org/officeDocument/2006/relationships/hyperlink" Target="https://www.lyngsat.com/tvchannels/hu/The-Fishing-and-Hunting-Channel.html" TargetMode="External"/><Relationship Id="rId97" Type="http://schemas.openxmlformats.org/officeDocument/2006/relationships/hyperlink" Target="http://www.nhnieuws.nl/" TargetMode="External"/><Relationship Id="rId104" Type="http://schemas.openxmlformats.org/officeDocument/2006/relationships/hyperlink" Target="https://www.lyngsat.com/radiochannels/be/MNM.html" TargetMode="External"/><Relationship Id="rId7" Type="http://schemas.openxmlformats.org/officeDocument/2006/relationships/hyperlink" Target="https://www.lyngsat.com/tvchannels/us/Fox-Sports-1-Eredivisie.html" TargetMode="External"/><Relationship Id="rId71" Type="http://schemas.openxmlformats.org/officeDocument/2006/relationships/hyperlink" Target="https://www.lyngsat.com/tvchannels/nl/Omrop-Fryslan-TV.html" TargetMode="External"/><Relationship Id="rId92" Type="http://schemas.openxmlformats.org/officeDocument/2006/relationships/hyperlink" Target="https://www.lyngsat.com/tvchannels/us/Hustler-TV-Europe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nl.wikipedia.org/wiki/Free-to-view" TargetMode="External"/><Relationship Id="rId3" Type="http://schemas.openxmlformats.org/officeDocument/2006/relationships/hyperlink" Target="http://www.omroepflevoland.nl/" TargetMode="External"/><Relationship Id="rId7" Type="http://schemas.openxmlformats.org/officeDocument/2006/relationships/hyperlink" Target="https://nl.wikipedia.org/wiki/Free-to-view" TargetMode="External"/><Relationship Id="rId12" Type="http://schemas.openxmlformats.org/officeDocument/2006/relationships/comments" Target="../comments3.xml"/><Relationship Id="rId2" Type="http://schemas.openxmlformats.org/officeDocument/2006/relationships/hyperlink" Target="https://www.omroepwest.nl/" TargetMode="External"/><Relationship Id="rId1" Type="http://schemas.openxmlformats.org/officeDocument/2006/relationships/hyperlink" Target="https://www.telekids.nl/" TargetMode="External"/><Relationship Id="rId6" Type="http://schemas.openxmlformats.org/officeDocument/2006/relationships/hyperlink" Target="https://www.rtvutrecht.nl/" TargetMode="External"/><Relationship Id="rId11" Type="http://schemas.openxmlformats.org/officeDocument/2006/relationships/vmlDrawing" Target="../drawings/vmlDrawing3.vml"/><Relationship Id="rId5" Type="http://schemas.openxmlformats.org/officeDocument/2006/relationships/hyperlink" Target="http://www.nhnieuws.nl/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www.rijnmond.nl/" TargetMode="External"/><Relationship Id="rId9" Type="http://schemas.openxmlformats.org/officeDocument/2006/relationships/hyperlink" Target="https://nl.wikipedia.org/wiki/Free-to-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N131"/>
  <sheetViews>
    <sheetView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85546875" customWidth="1"/>
    <col min="3" max="3" width="7.42578125" customWidth="1"/>
    <col min="4" max="4" width="28.5703125" customWidth="1"/>
    <col min="5" max="5" width="23.7109375" customWidth="1"/>
    <col min="6" max="6" width="29.42578125" customWidth="1"/>
    <col min="7" max="7" width="24" customWidth="1"/>
    <col min="8" max="8" width="32" customWidth="1"/>
    <col min="9" max="9" width="27" customWidth="1"/>
    <col min="10" max="10" width="27.28515625" customWidth="1"/>
    <col min="11" max="11" width="29.140625" customWidth="1"/>
    <col min="12" max="12" width="13" customWidth="1"/>
    <col min="13" max="13" width="27" customWidth="1"/>
    <col min="14" max="14" width="12.5703125" customWidth="1"/>
  </cols>
  <sheetData>
    <row r="1" spans="1:14" ht="15" customHeight="1" x14ac:dyDescent="0.25">
      <c r="A1" s="1" t="s">
        <v>116</v>
      </c>
      <c r="B1" s="1" t="s">
        <v>118</v>
      </c>
      <c r="C1" s="1" t="s">
        <v>185</v>
      </c>
      <c r="D1" s="1" t="s">
        <v>111</v>
      </c>
      <c r="E1" s="1" t="s">
        <v>163</v>
      </c>
      <c r="F1" s="1" t="s">
        <v>164</v>
      </c>
      <c r="G1" s="1" t="s">
        <v>165</v>
      </c>
      <c r="H1" s="1" t="s">
        <v>177</v>
      </c>
      <c r="I1" s="1" t="s">
        <v>142</v>
      </c>
      <c r="J1" s="1" t="s">
        <v>166</v>
      </c>
      <c r="K1" s="1" t="s">
        <v>176</v>
      </c>
      <c r="L1" s="1" t="s">
        <v>137</v>
      </c>
      <c r="M1" s="1"/>
      <c r="N1" s="1"/>
    </row>
    <row r="2" spans="1:14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136</v>
      </c>
      <c r="M2" s="1"/>
      <c r="N2" s="1"/>
    </row>
    <row r="3" spans="1:14" ht="15" customHeight="1" x14ac:dyDescent="0.25">
      <c r="B3" s="1"/>
      <c r="C3" s="1"/>
      <c r="D3" s="1"/>
      <c r="E3" s="4"/>
      <c r="F3" s="4"/>
      <c r="G3" s="4"/>
      <c r="H3" s="4"/>
      <c r="I3" s="4"/>
      <c r="J3" s="4"/>
      <c r="K3" s="4"/>
      <c r="L3" s="2"/>
      <c r="M3" s="2"/>
    </row>
    <row r="4" spans="1:14" ht="15" customHeight="1" thickBot="1" x14ac:dyDescent="0.3">
      <c r="B4" s="2"/>
      <c r="C4" s="2"/>
      <c r="D4" s="15" t="str">
        <f>COUNTA(D6:D99)&amp;(" TV-zenders")</f>
        <v>94 TV-zenders</v>
      </c>
      <c r="E4" s="15" t="str">
        <f>COUNTA(E6:E30,E34:E98)&amp;(" TV-zenders")</f>
        <v>90 TV-zenders</v>
      </c>
      <c r="F4" s="15" t="str">
        <f>COUNTA(F6:F24,F29:F30,F34,F36:F98)&amp;(" TV-zenders")</f>
        <v>85 TV-zenders</v>
      </c>
      <c r="G4" s="15" t="str">
        <f>COUNTA(G6:G24,G29:G30,G37,G40:G58,G60:G80,G82,G84:G89,G91,G96)&amp;(" TV-zenders")</f>
        <v>71 TV-zenders</v>
      </c>
      <c r="H4" s="15" t="str">
        <f>COUNTA(H6:H21,H23:H24,H29:H30,H37,H40:H52,H54:H58,H60:H80,H82,H84:H89,H91,H96)&amp;(" TV-zenders")</f>
        <v>69 TV-zenders</v>
      </c>
      <c r="I4" s="15" t="str">
        <f>COUNTA(I6:I24,I29:I30,I42,I45:I46,I48,I53,I55,I65,I67:I73,I76:I79,I82,I84:I89,I91,I96)&amp;(" TV-zenders")</f>
        <v>48 TV-zenders</v>
      </c>
      <c r="J4" s="15" t="str">
        <f>COUNTA(J6:J24,J29:J30,J42,J45:J46,J48,J55,J65,J67:J73,J76:J79,J82,J84:J89,J91,J96)&amp;(" TV-zenders")</f>
        <v>47 TV-zenders</v>
      </c>
      <c r="K4" s="15" t="str">
        <f>COUNTA(K6:K21,K23:K24,K29:K30,K42,K45:K46,K48,K55,K65,K67:K73,K76:K79,K82,K84:K89,K91,K96)&amp;(" TV-zenders")</f>
        <v>46 TV-zenders</v>
      </c>
      <c r="L4" s="2"/>
      <c r="M4" s="2"/>
    </row>
    <row r="5" spans="1:14" ht="1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ht="15" customHeight="1" x14ac:dyDescent="0.25">
      <c r="A6" t="s">
        <v>117</v>
      </c>
      <c r="B6" s="17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>D6</f>
        <v>NPO 1 HD</v>
      </c>
      <c r="I6" s="2" t="str">
        <f>D6</f>
        <v>NPO 1 HD</v>
      </c>
      <c r="J6" s="2" t="str">
        <f>D6</f>
        <v>NPO 1 HD</v>
      </c>
      <c r="K6" s="2" t="str">
        <f>D6</f>
        <v>NPO 1 HD</v>
      </c>
      <c r="L6" s="2"/>
      <c r="M6" s="2"/>
    </row>
    <row r="7" spans="1:14" ht="15" customHeight="1" x14ac:dyDescent="0.25">
      <c r="A7" t="s">
        <v>117</v>
      </c>
      <c r="B7" s="17" t="s">
        <v>120</v>
      </c>
      <c r="C7" s="2" t="s">
        <v>108</v>
      </c>
      <c r="D7" s="2" t="s">
        <v>1</v>
      </c>
      <c r="E7" s="2" t="str">
        <f t="shared" ref="E7:E30" si="0">D7</f>
        <v>NPO 2 HD</v>
      </c>
      <c r="F7" s="2" t="str">
        <f t="shared" ref="F7:F24" si="1">D7</f>
        <v>NPO 2 HD</v>
      </c>
      <c r="G7" s="2" t="str">
        <f t="shared" ref="G7:G24" si="2">D7</f>
        <v>NPO 2 HD</v>
      </c>
      <c r="H7" s="2" t="str">
        <f t="shared" ref="H7:H21" si="3">D7</f>
        <v>NPO 2 HD</v>
      </c>
      <c r="I7" s="2" t="str">
        <f t="shared" ref="I7:I24" si="4">D7</f>
        <v>NPO 2 HD</v>
      </c>
      <c r="J7" s="2" t="str">
        <f t="shared" ref="J7:J24" si="5">D7</f>
        <v>NPO 2 HD</v>
      </c>
      <c r="K7" s="2" t="str">
        <f t="shared" ref="K7:K21" si="6">D7</f>
        <v>NPO 2 HD</v>
      </c>
      <c r="L7" s="2"/>
      <c r="M7" s="2"/>
    </row>
    <row r="8" spans="1:14" ht="15" customHeight="1" x14ac:dyDescent="0.25">
      <c r="A8" t="s">
        <v>117</v>
      </c>
      <c r="B8" s="17" t="s">
        <v>119</v>
      </c>
      <c r="C8" s="2" t="s">
        <v>108</v>
      </c>
      <c r="D8" s="2" t="s">
        <v>2</v>
      </c>
      <c r="E8" s="2" t="str">
        <f t="shared" si="0"/>
        <v>NPO 3 HD</v>
      </c>
      <c r="F8" s="2" t="str">
        <f t="shared" si="1"/>
        <v>NPO 3 HD</v>
      </c>
      <c r="G8" s="2" t="str">
        <f t="shared" si="2"/>
        <v>NPO 3 HD</v>
      </c>
      <c r="H8" s="2" t="str">
        <f t="shared" si="3"/>
        <v>NPO 3 HD</v>
      </c>
      <c r="I8" s="2" t="str">
        <f t="shared" si="4"/>
        <v>NPO 3 HD</v>
      </c>
      <c r="J8" s="2" t="str">
        <f t="shared" si="5"/>
        <v>NPO 3 HD</v>
      </c>
      <c r="K8" s="2" t="str">
        <f t="shared" si="6"/>
        <v>NPO 3 HD</v>
      </c>
      <c r="L8" s="2"/>
      <c r="M8" s="2"/>
    </row>
    <row r="9" spans="1:14" ht="15" customHeight="1" x14ac:dyDescent="0.25">
      <c r="A9" t="s">
        <v>117</v>
      </c>
      <c r="B9" s="17" t="s">
        <v>122</v>
      </c>
      <c r="C9" s="2" t="s">
        <v>108</v>
      </c>
      <c r="D9" s="2" t="s">
        <v>3</v>
      </c>
      <c r="E9" s="2" t="str">
        <f t="shared" si="0"/>
        <v>RTL 4 HD</v>
      </c>
      <c r="F9" s="2" t="str">
        <f t="shared" si="1"/>
        <v>RTL 4 HD</v>
      </c>
      <c r="G9" s="2" t="str">
        <f t="shared" si="2"/>
        <v>RTL 4 HD</v>
      </c>
      <c r="H9" s="2" t="str">
        <f t="shared" si="3"/>
        <v>RTL 4 HD</v>
      </c>
      <c r="I9" s="2" t="str">
        <f t="shared" si="4"/>
        <v>RTL 4 HD</v>
      </c>
      <c r="J9" s="2" t="str">
        <f t="shared" si="5"/>
        <v>RTL 4 HD</v>
      </c>
      <c r="K9" s="2" t="str">
        <f t="shared" si="6"/>
        <v>RTL 4 HD</v>
      </c>
      <c r="L9" s="2"/>
      <c r="M9" s="2"/>
    </row>
    <row r="10" spans="1:14" ht="15" customHeight="1" x14ac:dyDescent="0.25">
      <c r="A10" t="s">
        <v>117</v>
      </c>
      <c r="B10" s="17" t="s">
        <v>122</v>
      </c>
      <c r="C10" s="2" t="s">
        <v>108</v>
      </c>
      <c r="D10" s="2" t="s">
        <v>4</v>
      </c>
      <c r="E10" s="2" t="str">
        <f t="shared" si="0"/>
        <v>RTL 5 HD</v>
      </c>
      <c r="F10" s="2" t="str">
        <f t="shared" si="1"/>
        <v>RTL 5 HD</v>
      </c>
      <c r="G10" s="2" t="str">
        <f t="shared" si="2"/>
        <v>RTL 5 HD</v>
      </c>
      <c r="H10" s="2" t="str">
        <f t="shared" si="3"/>
        <v>RTL 5 HD</v>
      </c>
      <c r="I10" s="2" t="str">
        <f t="shared" si="4"/>
        <v>RTL 5 HD</v>
      </c>
      <c r="J10" s="2" t="str">
        <f t="shared" si="5"/>
        <v>RTL 5 HD</v>
      </c>
      <c r="K10" s="2" t="str">
        <f t="shared" si="6"/>
        <v>RTL 5 HD</v>
      </c>
      <c r="L10" s="2"/>
      <c r="M10" s="2"/>
    </row>
    <row r="11" spans="1:14" ht="15" customHeight="1" x14ac:dyDescent="0.25">
      <c r="A11" t="s">
        <v>117</v>
      </c>
      <c r="B11" s="17" t="s">
        <v>120</v>
      </c>
      <c r="C11" s="2" t="s">
        <v>108</v>
      </c>
      <c r="D11" s="2" t="s">
        <v>5</v>
      </c>
      <c r="E11" s="2" t="str">
        <f t="shared" si="0"/>
        <v>SBS 6 HD</v>
      </c>
      <c r="F11" s="2" t="str">
        <f t="shared" si="1"/>
        <v>SBS 6 HD</v>
      </c>
      <c r="G11" s="2" t="str">
        <f t="shared" si="2"/>
        <v>SBS 6 HD</v>
      </c>
      <c r="H11" s="2" t="str">
        <f t="shared" si="3"/>
        <v>SBS 6 HD</v>
      </c>
      <c r="I11" s="2" t="str">
        <f t="shared" si="4"/>
        <v>SBS 6 HD</v>
      </c>
      <c r="J11" s="2" t="str">
        <f t="shared" si="5"/>
        <v>SBS 6 HD</v>
      </c>
      <c r="K11" s="2" t="str">
        <f t="shared" si="6"/>
        <v>SBS 6 HD</v>
      </c>
      <c r="L11" s="2"/>
      <c r="M11" s="2"/>
    </row>
    <row r="12" spans="1:14" ht="15" customHeight="1" x14ac:dyDescent="0.25">
      <c r="A12" t="s">
        <v>117</v>
      </c>
      <c r="B12" s="17" t="s">
        <v>122</v>
      </c>
      <c r="C12" s="2" t="s">
        <v>108</v>
      </c>
      <c r="D12" s="2" t="s">
        <v>6</v>
      </c>
      <c r="E12" s="2" t="str">
        <f t="shared" si="0"/>
        <v>RTL 7 HD</v>
      </c>
      <c r="F12" s="2" t="str">
        <f t="shared" si="1"/>
        <v>RTL 7 HD</v>
      </c>
      <c r="G12" s="2" t="str">
        <f t="shared" si="2"/>
        <v>RTL 7 HD</v>
      </c>
      <c r="H12" s="2" t="str">
        <f t="shared" si="3"/>
        <v>RTL 7 HD</v>
      </c>
      <c r="I12" s="2" t="str">
        <f t="shared" si="4"/>
        <v>RTL 7 HD</v>
      </c>
      <c r="J12" s="2" t="str">
        <f t="shared" si="5"/>
        <v>RTL 7 HD</v>
      </c>
      <c r="K12" s="2" t="str">
        <f t="shared" si="6"/>
        <v>RTL 7 HD</v>
      </c>
      <c r="L12" s="2"/>
      <c r="M12" s="2"/>
    </row>
    <row r="13" spans="1:14" ht="15" customHeight="1" x14ac:dyDescent="0.25">
      <c r="A13" t="s">
        <v>117</v>
      </c>
      <c r="B13" s="17" t="s">
        <v>119</v>
      </c>
      <c r="C13" s="2" t="s">
        <v>108</v>
      </c>
      <c r="D13" s="2" t="s">
        <v>99</v>
      </c>
      <c r="E13" s="2" t="str">
        <f t="shared" si="0"/>
        <v>Veronica / DisneyXD HD</v>
      </c>
      <c r="F13" s="2" t="str">
        <f t="shared" si="1"/>
        <v>Veronica / DisneyXD HD</v>
      </c>
      <c r="G13" s="2" t="str">
        <f t="shared" si="2"/>
        <v>Veronica / DisneyXD HD</v>
      </c>
      <c r="H13" s="2" t="str">
        <f t="shared" si="3"/>
        <v>Veronica / DisneyXD HD</v>
      </c>
      <c r="I13" s="2" t="str">
        <f t="shared" si="4"/>
        <v>Veronica / DisneyXD HD</v>
      </c>
      <c r="J13" s="2" t="str">
        <f t="shared" si="5"/>
        <v>Veronica / DisneyXD HD</v>
      </c>
      <c r="K13" s="2" t="str">
        <f t="shared" si="6"/>
        <v>Veronica / DisneyXD HD</v>
      </c>
      <c r="L13" s="2"/>
      <c r="M13" s="2"/>
    </row>
    <row r="14" spans="1:14" ht="15" customHeight="1" x14ac:dyDescent="0.25">
      <c r="A14" t="s">
        <v>117</v>
      </c>
      <c r="B14" s="17" t="s">
        <v>119</v>
      </c>
      <c r="C14" s="2" t="s">
        <v>108</v>
      </c>
      <c r="D14" s="2" t="s">
        <v>7</v>
      </c>
      <c r="E14" s="2" t="str">
        <f t="shared" si="0"/>
        <v>Net5 HD</v>
      </c>
      <c r="F14" s="2" t="str">
        <f t="shared" si="1"/>
        <v>Net5 HD</v>
      </c>
      <c r="G14" s="2" t="str">
        <f t="shared" si="2"/>
        <v>Net5 HD</v>
      </c>
      <c r="H14" s="2" t="str">
        <f t="shared" si="3"/>
        <v>Net5 HD</v>
      </c>
      <c r="I14" s="2" t="str">
        <f t="shared" si="4"/>
        <v>Net5 HD</v>
      </c>
      <c r="J14" s="2" t="str">
        <f t="shared" si="5"/>
        <v>Net5 HD</v>
      </c>
      <c r="K14" s="2" t="str">
        <f t="shared" si="6"/>
        <v>Net5 HD</v>
      </c>
      <c r="L14" s="2"/>
      <c r="M14" s="2"/>
    </row>
    <row r="15" spans="1:14" ht="15" customHeight="1" x14ac:dyDescent="0.25">
      <c r="A15" t="s">
        <v>117</v>
      </c>
      <c r="B15" s="17" t="s">
        <v>122</v>
      </c>
      <c r="C15" s="2" t="s">
        <v>108</v>
      </c>
      <c r="D15" s="2" t="s">
        <v>8</v>
      </c>
      <c r="E15" s="2" t="str">
        <f t="shared" si="0"/>
        <v>RTL 8 HD</v>
      </c>
      <c r="F15" s="2" t="str">
        <f t="shared" si="1"/>
        <v>RTL 8 HD</v>
      </c>
      <c r="G15" s="2" t="str">
        <f t="shared" si="2"/>
        <v>RTL 8 HD</v>
      </c>
      <c r="H15" s="2" t="str">
        <f t="shared" si="3"/>
        <v>RTL 8 HD</v>
      </c>
      <c r="I15" s="2" t="str">
        <f t="shared" si="4"/>
        <v>RTL 8 HD</v>
      </c>
      <c r="J15" s="2" t="str">
        <f t="shared" si="5"/>
        <v>RTL 8 HD</v>
      </c>
      <c r="K15" s="2" t="str">
        <f t="shared" si="6"/>
        <v>RTL 8 HD</v>
      </c>
      <c r="L15" s="2"/>
      <c r="M15" s="2"/>
    </row>
    <row r="16" spans="1:14" ht="15" customHeight="1" x14ac:dyDescent="0.25">
      <c r="A16" t="s">
        <v>117</v>
      </c>
      <c r="B16" s="17" t="s">
        <v>120</v>
      </c>
      <c r="C16" s="2" t="s">
        <v>109</v>
      </c>
      <c r="D16" s="2" t="s">
        <v>9</v>
      </c>
      <c r="E16" s="2" t="str">
        <f t="shared" si="0"/>
        <v>FOX</v>
      </c>
      <c r="F16" s="2" t="str">
        <f t="shared" si="1"/>
        <v>FOX</v>
      </c>
      <c r="G16" s="2" t="str">
        <f t="shared" si="2"/>
        <v>FOX</v>
      </c>
      <c r="H16" s="2" t="str">
        <f t="shared" si="3"/>
        <v>FOX</v>
      </c>
      <c r="I16" s="2" t="str">
        <f t="shared" si="4"/>
        <v>FOX</v>
      </c>
      <c r="J16" s="2" t="str">
        <f t="shared" si="5"/>
        <v>FOX</v>
      </c>
      <c r="K16" s="2" t="str">
        <f t="shared" si="6"/>
        <v>FOX</v>
      </c>
      <c r="L16" s="2"/>
      <c r="M16" s="2"/>
    </row>
    <row r="17" spans="1:13" ht="15" customHeight="1" x14ac:dyDescent="0.25">
      <c r="A17" t="s">
        <v>117</v>
      </c>
      <c r="B17" s="17" t="s">
        <v>123</v>
      </c>
      <c r="C17" s="2" t="s">
        <v>109</v>
      </c>
      <c r="D17" s="5" t="s">
        <v>10</v>
      </c>
      <c r="E17" s="2" t="str">
        <f t="shared" si="0"/>
        <v>SBS9</v>
      </c>
      <c r="F17" s="2" t="str">
        <f t="shared" si="1"/>
        <v>SBS9</v>
      </c>
      <c r="G17" s="2" t="str">
        <f t="shared" si="2"/>
        <v>SBS9</v>
      </c>
      <c r="H17" s="2" t="str">
        <f t="shared" si="3"/>
        <v>SBS9</v>
      </c>
      <c r="I17" s="2" t="str">
        <f t="shared" si="4"/>
        <v>SBS9</v>
      </c>
      <c r="J17" s="2" t="str">
        <f t="shared" si="5"/>
        <v>SBS9</v>
      </c>
      <c r="K17" s="2" t="str">
        <f t="shared" si="6"/>
        <v>SBS9</v>
      </c>
      <c r="L17" s="2"/>
      <c r="M17" s="2"/>
    </row>
    <row r="18" spans="1:13" ht="15" customHeight="1" x14ac:dyDescent="0.25">
      <c r="A18" t="s">
        <v>117</v>
      </c>
      <c r="B18" s="17" t="s">
        <v>122</v>
      </c>
      <c r="C18" s="2" t="s">
        <v>109</v>
      </c>
      <c r="D18" s="2" t="s">
        <v>11</v>
      </c>
      <c r="E18" s="2" t="str">
        <f t="shared" si="0"/>
        <v>RTL Z</v>
      </c>
      <c r="F18" s="2" t="str">
        <f t="shared" si="1"/>
        <v>RTL Z</v>
      </c>
      <c r="G18" s="2" t="str">
        <f t="shared" si="2"/>
        <v>RTL Z</v>
      </c>
      <c r="H18" s="2" t="str">
        <f t="shared" si="3"/>
        <v>RTL Z</v>
      </c>
      <c r="I18" s="2" t="str">
        <f t="shared" si="4"/>
        <v>RTL Z</v>
      </c>
      <c r="J18" s="2" t="str">
        <f t="shared" si="5"/>
        <v>RTL Z</v>
      </c>
      <c r="K18" s="2" t="str">
        <f t="shared" si="6"/>
        <v>RTL Z</v>
      </c>
      <c r="L18" s="2"/>
      <c r="M18" s="2"/>
    </row>
    <row r="19" spans="1:13" ht="15" customHeight="1" x14ac:dyDescent="0.25">
      <c r="A19" t="s">
        <v>117</v>
      </c>
      <c r="B19" s="17" t="s">
        <v>119</v>
      </c>
      <c r="C19" s="2" t="s">
        <v>108</v>
      </c>
      <c r="D19" s="2" t="s">
        <v>12</v>
      </c>
      <c r="E19" s="2" t="str">
        <f t="shared" si="0"/>
        <v>één HD</v>
      </c>
      <c r="F19" s="2" t="str">
        <f t="shared" si="1"/>
        <v>één HD</v>
      </c>
      <c r="G19" s="2" t="str">
        <f t="shared" si="2"/>
        <v>één HD</v>
      </c>
      <c r="H19" s="2" t="str">
        <f t="shared" si="3"/>
        <v>één HD</v>
      </c>
      <c r="I19" s="2" t="str">
        <f t="shared" si="4"/>
        <v>één HD</v>
      </c>
      <c r="J19" s="2" t="str">
        <f t="shared" si="5"/>
        <v>één HD</v>
      </c>
      <c r="K19" s="2" t="str">
        <f t="shared" si="6"/>
        <v>één HD</v>
      </c>
      <c r="L19" s="2"/>
      <c r="M19" s="2"/>
    </row>
    <row r="20" spans="1:13" ht="15" customHeight="1" x14ac:dyDescent="0.25">
      <c r="A20" t="s">
        <v>117</v>
      </c>
      <c r="B20" s="17" t="s">
        <v>119</v>
      </c>
      <c r="C20" s="2" t="s">
        <v>108</v>
      </c>
      <c r="D20" s="2" t="s">
        <v>13</v>
      </c>
      <c r="E20" s="2" t="str">
        <f t="shared" si="0"/>
        <v>Canvas HD</v>
      </c>
      <c r="F20" s="2" t="str">
        <f t="shared" si="1"/>
        <v>Canvas HD</v>
      </c>
      <c r="G20" s="2" t="str">
        <f t="shared" si="2"/>
        <v>Canvas HD</v>
      </c>
      <c r="H20" s="2" t="str">
        <f t="shared" si="3"/>
        <v>Canvas HD</v>
      </c>
      <c r="I20" s="2" t="str">
        <f t="shared" si="4"/>
        <v>Canvas HD</v>
      </c>
      <c r="J20" s="2" t="str">
        <f t="shared" si="5"/>
        <v>Canvas HD</v>
      </c>
      <c r="K20" s="2" t="str">
        <f t="shared" si="6"/>
        <v>Canvas HD</v>
      </c>
      <c r="L20" s="2"/>
      <c r="M20" s="2"/>
    </row>
    <row r="21" spans="1:13" ht="15" customHeight="1" x14ac:dyDescent="0.25">
      <c r="A21" t="s">
        <v>121</v>
      </c>
      <c r="B21" s="17" t="s">
        <v>124</v>
      </c>
      <c r="C21" s="2" t="s">
        <v>109</v>
      </c>
      <c r="D21" s="2" t="s">
        <v>14</v>
      </c>
      <c r="E21" s="2" t="str">
        <f t="shared" si="0"/>
        <v>Comedy Central</v>
      </c>
      <c r="F21" s="2" t="str">
        <f t="shared" si="1"/>
        <v>Comedy Central</v>
      </c>
      <c r="G21" s="2" t="str">
        <f t="shared" si="2"/>
        <v>Comedy Central</v>
      </c>
      <c r="H21" s="2" t="str">
        <f t="shared" si="3"/>
        <v>Comedy Central</v>
      </c>
      <c r="I21" s="2" t="str">
        <f t="shared" si="4"/>
        <v>Comedy Central</v>
      </c>
      <c r="J21" s="2" t="str">
        <f t="shared" si="5"/>
        <v>Comedy Central</v>
      </c>
      <c r="K21" s="2" t="str">
        <f t="shared" si="6"/>
        <v>Comedy Central</v>
      </c>
      <c r="L21" s="2"/>
      <c r="M21" s="3"/>
    </row>
    <row r="22" spans="1:13" ht="15" customHeight="1" x14ac:dyDescent="0.25">
      <c r="A22" t="s">
        <v>117</v>
      </c>
      <c r="B22" s="17" t="s">
        <v>125</v>
      </c>
      <c r="C22" s="2" t="s">
        <v>108</v>
      </c>
      <c r="D22" s="2" t="s">
        <v>113</v>
      </c>
      <c r="E22" s="2" t="str">
        <f t="shared" si="0"/>
        <v>Discovery Showcase HD</v>
      </c>
      <c r="F22" s="2" t="str">
        <f t="shared" si="1"/>
        <v>Discovery Showcase HD</v>
      </c>
      <c r="G22" s="2" t="str">
        <f t="shared" si="2"/>
        <v>Discovery Showcase HD</v>
      </c>
      <c r="H22" s="3" t="s">
        <v>15</v>
      </c>
      <c r="I22" s="2" t="str">
        <f t="shared" si="4"/>
        <v>Discovery Showcase HD</v>
      </c>
      <c r="J22" s="2" t="str">
        <f t="shared" si="5"/>
        <v>Discovery Showcase HD</v>
      </c>
      <c r="K22" s="3" t="s">
        <v>15</v>
      </c>
      <c r="L22" s="2"/>
      <c r="M22" s="2"/>
    </row>
    <row r="23" spans="1:13" ht="15" customHeight="1" x14ac:dyDescent="0.25">
      <c r="A23" t="s">
        <v>117</v>
      </c>
      <c r="B23" s="17" t="s">
        <v>123</v>
      </c>
      <c r="C23" s="2" t="s">
        <v>108</v>
      </c>
      <c r="D23" s="2" t="s">
        <v>16</v>
      </c>
      <c r="E23" s="2" t="str">
        <f t="shared" si="0"/>
        <v>National Geographic HD</v>
      </c>
      <c r="F23" s="2" t="str">
        <f t="shared" si="1"/>
        <v>National Geographic HD</v>
      </c>
      <c r="G23" s="2" t="str">
        <f t="shared" si="2"/>
        <v>National Geographic HD</v>
      </c>
      <c r="H23" s="2" t="str">
        <f>D23</f>
        <v>National Geographic HD</v>
      </c>
      <c r="I23" s="2" t="str">
        <f t="shared" si="4"/>
        <v>National Geographic HD</v>
      </c>
      <c r="J23" s="2" t="str">
        <f t="shared" si="5"/>
        <v>National Geographic HD</v>
      </c>
      <c r="K23" s="2" t="str">
        <f>D23</f>
        <v>National Geographic HD</v>
      </c>
      <c r="L23" s="2"/>
      <c r="M23" s="2"/>
    </row>
    <row r="24" spans="1:13" ht="15" customHeight="1" x14ac:dyDescent="0.25">
      <c r="A24" t="s">
        <v>121</v>
      </c>
      <c r="B24" s="17" t="s">
        <v>124</v>
      </c>
      <c r="C24" s="2" t="s">
        <v>109</v>
      </c>
      <c r="D24" s="2" t="s">
        <v>17</v>
      </c>
      <c r="E24" s="2" t="str">
        <f t="shared" si="0"/>
        <v>Nickelodeon / Spike</v>
      </c>
      <c r="F24" s="2" t="str">
        <f t="shared" si="1"/>
        <v>Nickelodeon / Spike</v>
      </c>
      <c r="G24" s="2" t="str">
        <f t="shared" si="2"/>
        <v>Nickelodeon / Spike</v>
      </c>
      <c r="H24" s="2" t="str">
        <f>D24</f>
        <v>Nickelodeon / Spike</v>
      </c>
      <c r="I24" s="2" t="str">
        <f t="shared" si="4"/>
        <v>Nickelodeon / Spike</v>
      </c>
      <c r="J24" s="2" t="str">
        <f t="shared" si="5"/>
        <v>Nickelodeon / Spike</v>
      </c>
      <c r="K24" s="2" t="str">
        <f>D24</f>
        <v>Nickelodeon / Spike</v>
      </c>
      <c r="L24" s="3"/>
      <c r="M24" s="3"/>
    </row>
    <row r="25" spans="1:13" ht="15" customHeight="1" x14ac:dyDescent="0.25">
      <c r="A25" t="s">
        <v>117</v>
      </c>
      <c r="B25" s="17" t="s">
        <v>123</v>
      </c>
      <c r="C25" s="2" t="s">
        <v>108</v>
      </c>
      <c r="D25" s="2" t="s">
        <v>18</v>
      </c>
      <c r="E25" s="2" t="str">
        <f t="shared" si="0"/>
        <v>Film 1 Premiere HD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/>
      <c r="M25" s="3"/>
    </row>
    <row r="26" spans="1:13" ht="15" customHeight="1" x14ac:dyDescent="0.25">
      <c r="A26" t="s">
        <v>117</v>
      </c>
      <c r="B26" s="17" t="s">
        <v>123</v>
      </c>
      <c r="C26" s="2" t="s">
        <v>109</v>
      </c>
      <c r="D26" s="2" t="s">
        <v>19</v>
      </c>
      <c r="E26" s="2" t="str">
        <f t="shared" si="0"/>
        <v>Film 1 Action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/>
      <c r="M26" s="3"/>
    </row>
    <row r="27" spans="1:13" ht="15" customHeight="1" x14ac:dyDescent="0.25">
      <c r="A27" t="s">
        <v>117</v>
      </c>
      <c r="B27" s="17" t="s">
        <v>123</v>
      </c>
      <c r="C27" s="2" t="s">
        <v>109</v>
      </c>
      <c r="D27" s="2" t="s">
        <v>76</v>
      </c>
      <c r="E27" s="2" t="str">
        <f t="shared" si="0"/>
        <v>Film 1 Family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/>
      <c r="M27" s="3"/>
    </row>
    <row r="28" spans="1:13" ht="15" customHeight="1" x14ac:dyDescent="0.25">
      <c r="A28" t="s">
        <v>117</v>
      </c>
      <c r="B28" s="17" t="s">
        <v>123</v>
      </c>
      <c r="C28" s="2" t="s">
        <v>109</v>
      </c>
      <c r="D28" s="2" t="s">
        <v>148</v>
      </c>
      <c r="E28" s="2" t="str">
        <f t="shared" si="0"/>
        <v>Film 1 Sundance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2"/>
      <c r="M28" s="2"/>
    </row>
    <row r="29" spans="1:13" ht="15" customHeight="1" x14ac:dyDescent="0.25">
      <c r="A29" t="s">
        <v>117</v>
      </c>
      <c r="B29" s="17" t="s">
        <v>123</v>
      </c>
      <c r="C29" s="2" t="s">
        <v>108</v>
      </c>
      <c r="D29" s="2" t="s">
        <v>74</v>
      </c>
      <c r="E29" s="2" t="str">
        <f t="shared" si="0"/>
        <v>Eurosport 1 HD (NL)</v>
      </c>
      <c r="F29" s="2" t="str">
        <f>D29</f>
        <v>Eurosport 1 HD (NL)</v>
      </c>
      <c r="G29" s="2" t="str">
        <f>D29</f>
        <v>Eurosport 1 HD (NL)</v>
      </c>
      <c r="H29" s="2" t="str">
        <f>D29</f>
        <v>Eurosport 1 HD (NL)</v>
      </c>
      <c r="I29" s="2" t="str">
        <f>D29</f>
        <v>Eurosport 1 HD (NL)</v>
      </c>
      <c r="J29" s="2" t="str">
        <f>D29</f>
        <v>Eurosport 1 HD (NL)</v>
      </c>
      <c r="K29" s="2" t="str">
        <f>D29</f>
        <v>Eurosport 1 HD (NL)</v>
      </c>
      <c r="L29" s="2"/>
      <c r="M29" s="2"/>
    </row>
    <row r="30" spans="1:13" ht="15" customHeight="1" x14ac:dyDescent="0.25">
      <c r="A30" t="s">
        <v>117</v>
      </c>
      <c r="B30" s="17" t="s">
        <v>122</v>
      </c>
      <c r="C30" s="2" t="s">
        <v>109</v>
      </c>
      <c r="D30" s="2" t="s">
        <v>75</v>
      </c>
      <c r="E30" s="2" t="str">
        <f t="shared" si="0"/>
        <v>Eurosport 2 (NL)</v>
      </c>
      <c r="F30" s="2" t="str">
        <f>D30</f>
        <v>Eurosport 2 (NL)</v>
      </c>
      <c r="G30" s="2" t="str">
        <f>D30</f>
        <v>Eurosport 2 (NL)</v>
      </c>
      <c r="H30" s="2" t="str">
        <f>D30</f>
        <v>Eurosport 2 (NL)</v>
      </c>
      <c r="I30" s="2" t="str">
        <f>D30</f>
        <v>Eurosport 2 (NL)</v>
      </c>
      <c r="J30" s="2" t="str">
        <f>D30</f>
        <v>Eurosport 2 (NL)</v>
      </c>
      <c r="K30" s="2" t="str">
        <f>D30</f>
        <v>Eurosport 2 (NL)</v>
      </c>
      <c r="L30" s="3"/>
      <c r="M30" s="3"/>
    </row>
    <row r="31" spans="1:13" ht="15" customHeight="1" x14ac:dyDescent="0.25">
      <c r="A31" t="s">
        <v>117</v>
      </c>
      <c r="B31" s="17" t="s">
        <v>120</v>
      </c>
      <c r="C31" s="2" t="s">
        <v>108</v>
      </c>
      <c r="D31" s="2" t="s">
        <v>94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/>
      <c r="M31" s="3"/>
    </row>
    <row r="32" spans="1:13" ht="15" customHeight="1" x14ac:dyDescent="0.25">
      <c r="A32" t="s">
        <v>117</v>
      </c>
      <c r="B32" s="17" t="s">
        <v>119</v>
      </c>
      <c r="C32" s="2" t="s">
        <v>108</v>
      </c>
      <c r="D32" s="2" t="s">
        <v>96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/>
      <c r="M32" s="3"/>
    </row>
    <row r="33" spans="1:14" ht="15" customHeight="1" x14ac:dyDescent="0.25">
      <c r="A33" t="s">
        <v>117</v>
      </c>
      <c r="B33" s="17" t="s">
        <v>120</v>
      </c>
      <c r="C33" s="2" t="s">
        <v>108</v>
      </c>
      <c r="D33" s="2" t="s">
        <v>97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/>
      <c r="M33" s="3"/>
    </row>
    <row r="34" spans="1:14" ht="15" customHeight="1" x14ac:dyDescent="0.25">
      <c r="A34" t="s">
        <v>117</v>
      </c>
      <c r="B34" s="17" t="s">
        <v>123</v>
      </c>
      <c r="C34" s="2" t="s">
        <v>108</v>
      </c>
      <c r="D34" s="2" t="s">
        <v>20</v>
      </c>
      <c r="E34" s="2" t="str">
        <f>D34</f>
        <v>Ziggo Sport Select HD</v>
      </c>
      <c r="F34" s="2" t="str">
        <f>D34</f>
        <v>Ziggo Sport Select HD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2"/>
      <c r="M34" s="2"/>
    </row>
    <row r="35" spans="1:14" ht="15" customHeight="1" x14ac:dyDescent="0.25">
      <c r="A35" t="s">
        <v>117</v>
      </c>
      <c r="B35" s="17" t="s">
        <v>123</v>
      </c>
      <c r="C35" s="2" t="s">
        <v>109</v>
      </c>
      <c r="D35" s="2" t="s">
        <v>21</v>
      </c>
      <c r="E35" s="2" t="str">
        <f t="shared" ref="E35:E98" si="7">D35</f>
        <v>Ziggo Sport Voetbal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2"/>
      <c r="M35" s="2"/>
    </row>
    <row r="36" spans="1:14" ht="15" customHeight="1" x14ac:dyDescent="0.25">
      <c r="A36" t="s">
        <v>117</v>
      </c>
      <c r="B36" s="17" t="s">
        <v>123</v>
      </c>
      <c r="C36" s="2" t="s">
        <v>109</v>
      </c>
      <c r="D36" s="2" t="s">
        <v>22</v>
      </c>
      <c r="E36" s="2" t="str">
        <f t="shared" si="7"/>
        <v>Ziggo Sport Golf</v>
      </c>
      <c r="F36" s="2" t="str">
        <f>D36</f>
        <v>Ziggo Sport Golf</v>
      </c>
      <c r="G36" s="3" t="s">
        <v>15</v>
      </c>
      <c r="H36" s="3" t="s">
        <v>15</v>
      </c>
      <c r="I36" s="3" t="s">
        <v>15</v>
      </c>
      <c r="J36" s="3" t="s">
        <v>15</v>
      </c>
      <c r="K36" s="3" t="s">
        <v>15</v>
      </c>
      <c r="L36" s="3"/>
      <c r="M36" s="3"/>
      <c r="N36" s="6"/>
    </row>
    <row r="37" spans="1:14" ht="15" customHeight="1" x14ac:dyDescent="0.25">
      <c r="A37" t="s">
        <v>117</v>
      </c>
      <c r="B37" s="17" t="s">
        <v>120</v>
      </c>
      <c r="C37" s="2" t="s">
        <v>108</v>
      </c>
      <c r="D37" s="2" t="s">
        <v>23</v>
      </c>
      <c r="E37" s="2" t="str">
        <f t="shared" si="7"/>
        <v>EDGEsport HD</v>
      </c>
      <c r="F37" s="2" t="str">
        <f t="shared" ref="F37:F98" si="8">D37</f>
        <v>EDGEsport HD</v>
      </c>
      <c r="G37" s="2" t="str">
        <f>D37</f>
        <v>EDGEsport HD</v>
      </c>
      <c r="H37" s="2" t="str">
        <f>D37</f>
        <v>EDGEsport HD</v>
      </c>
      <c r="I37" s="3" t="s">
        <v>15</v>
      </c>
      <c r="J37" s="3" t="s">
        <v>15</v>
      </c>
      <c r="K37" s="3" t="s">
        <v>15</v>
      </c>
      <c r="L37" s="3"/>
      <c r="M37" s="3"/>
      <c r="N37" s="5"/>
    </row>
    <row r="38" spans="1:14" ht="15" customHeight="1" x14ac:dyDescent="0.25">
      <c r="A38" t="s">
        <v>117</v>
      </c>
      <c r="B38" s="17" t="s">
        <v>128</v>
      </c>
      <c r="C38" s="2" t="s">
        <v>108</v>
      </c>
      <c r="D38" s="2" t="s">
        <v>24</v>
      </c>
      <c r="E38" s="2" t="str">
        <f t="shared" si="7"/>
        <v>AutoMotorSport HD</v>
      </c>
      <c r="F38" s="2" t="str">
        <f t="shared" si="8"/>
        <v>AutoMotorSport HD</v>
      </c>
      <c r="G38" s="3" t="s">
        <v>15</v>
      </c>
      <c r="H38" s="3" t="s">
        <v>15</v>
      </c>
      <c r="I38" s="3" t="s">
        <v>15</v>
      </c>
      <c r="J38" s="3" t="s">
        <v>15</v>
      </c>
      <c r="K38" s="3" t="s">
        <v>15</v>
      </c>
      <c r="L38" s="3"/>
      <c r="M38" s="3"/>
      <c r="N38" s="5"/>
    </row>
    <row r="39" spans="1:14" ht="15" customHeight="1" x14ac:dyDescent="0.25">
      <c r="A39" t="s">
        <v>121</v>
      </c>
      <c r="B39" s="17" t="s">
        <v>129</v>
      </c>
      <c r="C39" s="2" t="s">
        <v>108</v>
      </c>
      <c r="D39" s="2" t="s">
        <v>149</v>
      </c>
      <c r="E39" s="2" t="str">
        <f t="shared" si="7"/>
        <v>Motors TV HD</v>
      </c>
      <c r="F39" s="2" t="str">
        <f t="shared" si="8"/>
        <v>Motors TV HD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  <c r="L39" s="5" t="s">
        <v>138</v>
      </c>
      <c r="M39" s="3"/>
    </row>
    <row r="40" spans="1:14" ht="15" customHeight="1" x14ac:dyDescent="0.25">
      <c r="A40" t="s">
        <v>117</v>
      </c>
      <c r="B40" s="17" t="s">
        <v>127</v>
      </c>
      <c r="C40" s="2" t="s">
        <v>109</v>
      </c>
      <c r="D40" s="2" t="s">
        <v>25</v>
      </c>
      <c r="E40" s="2" t="str">
        <f t="shared" si="7"/>
        <v>Duck TV</v>
      </c>
      <c r="F40" s="2" t="str">
        <f t="shared" si="8"/>
        <v>Duck TV</v>
      </c>
      <c r="G40" s="2" t="str">
        <f>D40</f>
        <v>Duck TV</v>
      </c>
      <c r="H40" s="2" t="str">
        <f>D40</f>
        <v>Duck TV</v>
      </c>
      <c r="I40" s="3" t="s">
        <v>15</v>
      </c>
      <c r="J40" s="3" t="s">
        <v>15</v>
      </c>
      <c r="K40" s="3" t="s">
        <v>15</v>
      </c>
      <c r="L40" s="3"/>
      <c r="M40" s="3"/>
    </row>
    <row r="41" spans="1:14" ht="15" customHeight="1" x14ac:dyDescent="0.25">
      <c r="A41" t="s">
        <v>117</v>
      </c>
      <c r="B41" s="17" t="s">
        <v>125</v>
      </c>
      <c r="C41" s="2" t="s">
        <v>109</v>
      </c>
      <c r="D41" s="2" t="s">
        <v>26</v>
      </c>
      <c r="E41" s="2" t="str">
        <f t="shared" si="7"/>
        <v>Jim Jam</v>
      </c>
      <c r="F41" s="2" t="str">
        <f t="shared" si="8"/>
        <v>Jim Jam</v>
      </c>
      <c r="G41" s="2" t="str">
        <f t="shared" ref="G41:G58" si="9">D41</f>
        <v>Jim Jam</v>
      </c>
      <c r="H41" s="2" t="str">
        <f t="shared" ref="H41:H52" si="10">D41</f>
        <v>Jim Jam</v>
      </c>
      <c r="I41" s="3" t="s">
        <v>15</v>
      </c>
      <c r="J41" s="3" t="s">
        <v>15</v>
      </c>
      <c r="K41" s="3" t="s">
        <v>15</v>
      </c>
      <c r="L41" s="3"/>
      <c r="M41" s="3"/>
    </row>
    <row r="42" spans="1:14" ht="15" customHeight="1" x14ac:dyDescent="0.25">
      <c r="A42" t="s">
        <v>121</v>
      </c>
      <c r="B42" s="17" t="s">
        <v>120</v>
      </c>
      <c r="C42" s="2" t="s">
        <v>109</v>
      </c>
      <c r="D42" s="2" t="s">
        <v>150</v>
      </c>
      <c r="E42" s="2" t="str">
        <f t="shared" si="7"/>
        <v>Nick jr.</v>
      </c>
      <c r="F42" s="2" t="str">
        <f t="shared" si="8"/>
        <v>Nick jr.</v>
      </c>
      <c r="G42" s="2" t="str">
        <f t="shared" si="9"/>
        <v>Nick jr.</v>
      </c>
      <c r="H42" s="2" t="str">
        <f t="shared" si="10"/>
        <v>Nick jr.</v>
      </c>
      <c r="I42" s="2" t="str">
        <f>D42</f>
        <v>Nick jr.</v>
      </c>
      <c r="J42" s="2" t="str">
        <f>D42</f>
        <v>Nick jr.</v>
      </c>
      <c r="K42" s="2" t="str">
        <f>D42</f>
        <v>Nick jr.</v>
      </c>
      <c r="L42" s="3"/>
      <c r="M42" s="3"/>
    </row>
    <row r="43" spans="1:14" ht="15" customHeight="1" x14ac:dyDescent="0.25">
      <c r="A43" t="s">
        <v>117</v>
      </c>
      <c r="B43" s="17" t="s">
        <v>123</v>
      </c>
      <c r="C43" s="2" t="s">
        <v>109</v>
      </c>
      <c r="D43" s="2" t="s">
        <v>27</v>
      </c>
      <c r="E43" s="2" t="str">
        <f t="shared" si="7"/>
        <v>Cartoon Network</v>
      </c>
      <c r="F43" s="2" t="str">
        <f t="shared" si="8"/>
        <v>Cartoon Network</v>
      </c>
      <c r="G43" s="2" t="str">
        <f t="shared" si="9"/>
        <v>Cartoon Network</v>
      </c>
      <c r="H43" s="2" t="str">
        <f t="shared" si="10"/>
        <v>Cartoon Network</v>
      </c>
      <c r="I43" s="3" t="s">
        <v>15</v>
      </c>
      <c r="J43" s="3" t="s">
        <v>15</v>
      </c>
      <c r="K43" s="3" t="s">
        <v>15</v>
      </c>
      <c r="L43" s="3"/>
      <c r="M43" s="3"/>
    </row>
    <row r="44" spans="1:14" ht="15" customHeight="1" x14ac:dyDescent="0.25">
      <c r="A44" t="s">
        <v>117</v>
      </c>
      <c r="B44" s="17" t="s">
        <v>120</v>
      </c>
      <c r="C44" s="2" t="s">
        <v>109</v>
      </c>
      <c r="D44" s="2" t="s">
        <v>28</v>
      </c>
      <c r="E44" s="2" t="str">
        <f t="shared" si="7"/>
        <v>Boomerang</v>
      </c>
      <c r="F44" s="2" t="str">
        <f t="shared" si="8"/>
        <v>Boomerang</v>
      </c>
      <c r="G44" s="2" t="str">
        <f t="shared" si="9"/>
        <v>Boomerang</v>
      </c>
      <c r="H44" s="2" t="str">
        <f t="shared" si="10"/>
        <v>Boomerang</v>
      </c>
      <c r="I44" s="3" t="s">
        <v>15</v>
      </c>
      <c r="J44" s="3" t="s">
        <v>15</v>
      </c>
      <c r="K44" s="3" t="s">
        <v>15</v>
      </c>
      <c r="L44" s="3"/>
      <c r="M44" s="3"/>
      <c r="N44" s="5"/>
    </row>
    <row r="45" spans="1:14" ht="15" customHeight="1" x14ac:dyDescent="0.25">
      <c r="A45" t="s">
        <v>117</v>
      </c>
      <c r="B45" s="17" t="s">
        <v>120</v>
      </c>
      <c r="C45" s="2" t="s">
        <v>109</v>
      </c>
      <c r="D45" s="2" t="s">
        <v>151</v>
      </c>
      <c r="E45" s="2" t="str">
        <f t="shared" si="7"/>
        <v>Discovery Channel</v>
      </c>
      <c r="F45" s="2" t="str">
        <f t="shared" si="8"/>
        <v>Discovery Channel</v>
      </c>
      <c r="G45" s="2" t="str">
        <f t="shared" si="9"/>
        <v>Discovery Channel</v>
      </c>
      <c r="H45" s="2" t="str">
        <f t="shared" si="10"/>
        <v>Discovery Channel</v>
      </c>
      <c r="I45" s="2" t="str">
        <f>D45</f>
        <v>Discovery Channel</v>
      </c>
      <c r="J45" s="2" t="str">
        <f>D45</f>
        <v>Discovery Channel</v>
      </c>
      <c r="K45" s="2" t="str">
        <f>D45</f>
        <v>Discovery Channel</v>
      </c>
      <c r="L45" s="3"/>
      <c r="M45" s="3"/>
    </row>
    <row r="46" spans="1:14" ht="15" customHeight="1" x14ac:dyDescent="0.25">
      <c r="A46" t="s">
        <v>117</v>
      </c>
      <c r="B46" s="17" t="s">
        <v>123</v>
      </c>
      <c r="C46" s="2" t="s">
        <v>109</v>
      </c>
      <c r="D46" s="2" t="s">
        <v>29</v>
      </c>
      <c r="E46" s="2" t="str">
        <f t="shared" si="7"/>
        <v>TLC</v>
      </c>
      <c r="F46" s="2" t="str">
        <f t="shared" si="8"/>
        <v>TLC</v>
      </c>
      <c r="G46" s="2" t="str">
        <f t="shared" si="9"/>
        <v>TLC</v>
      </c>
      <c r="H46" s="2" t="str">
        <f t="shared" si="10"/>
        <v>TLC</v>
      </c>
      <c r="I46" s="2" t="str">
        <f>D46</f>
        <v>TLC</v>
      </c>
      <c r="J46" s="2" t="str">
        <f>D46</f>
        <v>TLC</v>
      </c>
      <c r="K46" s="2" t="str">
        <f>D46</f>
        <v>TLC</v>
      </c>
      <c r="L46" s="3"/>
      <c r="M46" s="3"/>
    </row>
    <row r="47" spans="1:14" ht="15" customHeight="1" x14ac:dyDescent="0.25">
      <c r="A47" t="s">
        <v>117</v>
      </c>
      <c r="B47" s="17" t="s">
        <v>130</v>
      </c>
      <c r="C47" s="2" t="s">
        <v>108</v>
      </c>
      <c r="D47" s="2" t="s">
        <v>30</v>
      </c>
      <c r="E47" s="2" t="str">
        <f t="shared" si="7"/>
        <v>Travel Channel HD</v>
      </c>
      <c r="F47" s="2" t="str">
        <f t="shared" si="8"/>
        <v>Travel Channel HD</v>
      </c>
      <c r="G47" s="2" t="str">
        <f t="shared" si="9"/>
        <v>Travel Channel HD</v>
      </c>
      <c r="H47" s="2" t="str">
        <f t="shared" si="10"/>
        <v>Travel Channel HD</v>
      </c>
      <c r="I47" s="3" t="s">
        <v>15</v>
      </c>
      <c r="J47" s="3" t="s">
        <v>15</v>
      </c>
      <c r="K47" s="3" t="s">
        <v>15</v>
      </c>
      <c r="L47" s="2"/>
      <c r="M47" s="2"/>
    </row>
    <row r="48" spans="1:14" ht="15" customHeight="1" x14ac:dyDescent="0.25">
      <c r="A48" t="s">
        <v>117</v>
      </c>
      <c r="B48" s="17" t="s">
        <v>131</v>
      </c>
      <c r="C48" s="2" t="s">
        <v>108</v>
      </c>
      <c r="D48" s="2" t="s">
        <v>31</v>
      </c>
      <c r="E48" s="2" t="str">
        <f t="shared" si="7"/>
        <v>NatGeo Wild HD</v>
      </c>
      <c r="F48" s="2" t="str">
        <f t="shared" si="8"/>
        <v>NatGeo Wild HD</v>
      </c>
      <c r="G48" s="2" t="str">
        <f t="shared" si="9"/>
        <v>NatGeo Wild HD</v>
      </c>
      <c r="H48" s="2" t="str">
        <f t="shared" si="10"/>
        <v>NatGeo Wild HD</v>
      </c>
      <c r="I48" s="2" t="str">
        <f>D48</f>
        <v>NatGeo Wild HD</v>
      </c>
      <c r="J48" s="2" t="str">
        <f>D48</f>
        <v>NatGeo Wild HD</v>
      </c>
      <c r="K48" s="2" t="str">
        <f>D48</f>
        <v>NatGeo Wild HD</v>
      </c>
      <c r="L48" s="3"/>
      <c r="M48" s="3"/>
    </row>
    <row r="49" spans="1:14" ht="15" customHeight="1" x14ac:dyDescent="0.25">
      <c r="A49" t="s">
        <v>117</v>
      </c>
      <c r="B49" s="17" t="s">
        <v>125</v>
      </c>
      <c r="C49" s="2" t="s">
        <v>109</v>
      </c>
      <c r="D49" s="2" t="s">
        <v>32</v>
      </c>
      <c r="E49" s="2" t="str">
        <f t="shared" si="7"/>
        <v>Animal Planet</v>
      </c>
      <c r="F49" s="2" t="str">
        <f t="shared" si="8"/>
        <v>Animal Planet</v>
      </c>
      <c r="G49" s="2" t="str">
        <f t="shared" si="9"/>
        <v>Animal Planet</v>
      </c>
      <c r="H49" s="2" t="str">
        <f t="shared" si="10"/>
        <v>Animal Planet</v>
      </c>
      <c r="I49" s="3" t="s">
        <v>15</v>
      </c>
      <c r="J49" s="3" t="s">
        <v>15</v>
      </c>
      <c r="K49" s="3" t="s">
        <v>15</v>
      </c>
      <c r="L49" s="3"/>
      <c r="M49" s="3"/>
    </row>
    <row r="50" spans="1:14" ht="15" customHeight="1" x14ac:dyDescent="0.25">
      <c r="A50" t="s">
        <v>117</v>
      </c>
      <c r="B50" s="17" t="s">
        <v>125</v>
      </c>
      <c r="C50" s="2" t="s">
        <v>108</v>
      </c>
      <c r="D50" s="2" t="s">
        <v>33</v>
      </c>
      <c r="E50" s="2" t="str">
        <f t="shared" si="7"/>
        <v>History HD</v>
      </c>
      <c r="F50" s="2" t="str">
        <f t="shared" si="8"/>
        <v>History HD</v>
      </c>
      <c r="G50" s="2" t="str">
        <f t="shared" si="9"/>
        <v>History HD</v>
      </c>
      <c r="H50" s="2" t="str">
        <f t="shared" si="10"/>
        <v>History HD</v>
      </c>
      <c r="I50" s="3" t="s">
        <v>15</v>
      </c>
      <c r="J50" s="3" t="s">
        <v>15</v>
      </c>
      <c r="K50" s="3" t="s">
        <v>15</v>
      </c>
      <c r="L50" s="2"/>
      <c r="M50" s="2"/>
    </row>
    <row r="51" spans="1:14" ht="15" customHeight="1" x14ac:dyDescent="0.25">
      <c r="A51" t="s">
        <v>117</v>
      </c>
      <c r="B51" s="17" t="s">
        <v>120</v>
      </c>
      <c r="C51" s="2" t="s">
        <v>109</v>
      </c>
      <c r="D51" s="2" t="s">
        <v>152</v>
      </c>
      <c r="E51" s="2" t="str">
        <f t="shared" si="7"/>
        <v>Investigation Discovery</v>
      </c>
      <c r="F51" s="2" t="str">
        <f t="shared" si="8"/>
        <v>Investigation Discovery</v>
      </c>
      <c r="G51" s="2" t="str">
        <f t="shared" si="9"/>
        <v>Investigation Discovery</v>
      </c>
      <c r="H51" s="2" t="str">
        <f t="shared" si="10"/>
        <v>Investigation Discovery</v>
      </c>
      <c r="I51" s="3" t="s">
        <v>15</v>
      </c>
      <c r="J51" s="3" t="s">
        <v>15</v>
      </c>
      <c r="K51" s="3" t="s">
        <v>15</v>
      </c>
      <c r="L51" s="2"/>
      <c r="M51" s="2"/>
    </row>
    <row r="52" spans="1:14" ht="15" customHeight="1" x14ac:dyDescent="0.25">
      <c r="A52" t="s">
        <v>117</v>
      </c>
      <c r="B52" s="17" t="s">
        <v>125</v>
      </c>
      <c r="C52" s="2" t="s">
        <v>109</v>
      </c>
      <c r="D52" s="2" t="s">
        <v>153</v>
      </c>
      <c r="E52" s="2" t="str">
        <f t="shared" si="7"/>
        <v>CI Crime &amp; Investigation</v>
      </c>
      <c r="F52" s="2" t="str">
        <f t="shared" si="8"/>
        <v>CI Crime &amp; Investigation</v>
      </c>
      <c r="G52" s="2" t="str">
        <f t="shared" si="9"/>
        <v>CI Crime &amp; Investigation</v>
      </c>
      <c r="H52" s="2" t="str">
        <f t="shared" si="10"/>
        <v>CI Crime &amp; Investigation</v>
      </c>
      <c r="I52" s="3" t="s">
        <v>15</v>
      </c>
      <c r="J52" s="3" t="s">
        <v>15</v>
      </c>
      <c r="K52" s="3" t="s">
        <v>15</v>
      </c>
      <c r="L52" s="3"/>
      <c r="M52" s="3"/>
    </row>
    <row r="53" spans="1:14" ht="15" customHeight="1" x14ac:dyDescent="0.25">
      <c r="A53" t="s">
        <v>117</v>
      </c>
      <c r="B53" s="17" t="s">
        <v>131</v>
      </c>
      <c r="C53" s="2" t="s">
        <v>108</v>
      </c>
      <c r="D53" s="2" t="s">
        <v>77</v>
      </c>
      <c r="E53" s="2" t="str">
        <f t="shared" si="7"/>
        <v>Stingray Brava HD</v>
      </c>
      <c r="F53" s="2" t="str">
        <f t="shared" si="8"/>
        <v>Stingray Brava HD</v>
      </c>
      <c r="G53" s="2" t="str">
        <f t="shared" si="9"/>
        <v>Stingray Brava HD</v>
      </c>
      <c r="H53" s="3" t="s">
        <v>15</v>
      </c>
      <c r="I53" s="2" t="str">
        <f>D53</f>
        <v>Stingray Brava HD</v>
      </c>
      <c r="J53" s="3" t="s">
        <v>15</v>
      </c>
      <c r="K53" s="3" t="s">
        <v>15</v>
      </c>
      <c r="L53" s="2"/>
      <c r="M53" s="2"/>
    </row>
    <row r="54" spans="1:14" ht="15" customHeight="1" x14ac:dyDescent="0.25">
      <c r="A54" t="s">
        <v>121</v>
      </c>
      <c r="B54" s="17" t="s">
        <v>132</v>
      </c>
      <c r="C54" s="2" t="s">
        <v>108</v>
      </c>
      <c r="D54" s="2" t="s">
        <v>82</v>
      </c>
      <c r="E54" s="2" t="str">
        <f t="shared" si="7"/>
        <v>Mezzo HD</v>
      </c>
      <c r="F54" s="2" t="str">
        <f t="shared" si="8"/>
        <v>Mezzo HD</v>
      </c>
      <c r="G54" s="2" t="str">
        <f t="shared" si="9"/>
        <v>Mezzo HD</v>
      </c>
      <c r="H54" s="2" t="str">
        <f>D54</f>
        <v>Mezzo HD</v>
      </c>
      <c r="I54" s="3" t="s">
        <v>15</v>
      </c>
      <c r="J54" s="3" t="s">
        <v>15</v>
      </c>
      <c r="K54" s="3" t="s">
        <v>15</v>
      </c>
      <c r="L54" s="5" t="s">
        <v>138</v>
      </c>
      <c r="M54" s="3"/>
    </row>
    <row r="55" spans="1:14" ht="15" customHeight="1" x14ac:dyDescent="0.25">
      <c r="A55" t="s">
        <v>117</v>
      </c>
      <c r="B55" s="17" t="s">
        <v>120</v>
      </c>
      <c r="C55" s="2" t="s">
        <v>109</v>
      </c>
      <c r="D55" s="2" t="s">
        <v>34</v>
      </c>
      <c r="E55" s="2" t="str">
        <f t="shared" si="7"/>
        <v>192TV</v>
      </c>
      <c r="F55" s="2" t="str">
        <f t="shared" si="8"/>
        <v>192TV</v>
      </c>
      <c r="G55" s="2" t="str">
        <f t="shared" si="9"/>
        <v>192TV</v>
      </c>
      <c r="H55" s="2" t="str">
        <f t="shared" ref="H55:H58" si="11">D55</f>
        <v>192TV</v>
      </c>
      <c r="I55" s="2" t="str">
        <f>D55</f>
        <v>192TV</v>
      </c>
      <c r="J55" s="2" t="str">
        <f>D55</f>
        <v>192TV</v>
      </c>
      <c r="K55" s="2" t="str">
        <f>D55</f>
        <v>192TV</v>
      </c>
      <c r="L55" s="3"/>
      <c r="M55" s="3"/>
      <c r="N55" s="5"/>
    </row>
    <row r="56" spans="1:14" ht="15" customHeight="1" x14ac:dyDescent="0.25">
      <c r="A56" t="s">
        <v>117</v>
      </c>
      <c r="B56" s="17" t="s">
        <v>123</v>
      </c>
      <c r="C56" s="2" t="s">
        <v>109</v>
      </c>
      <c r="D56" s="2" t="s">
        <v>35</v>
      </c>
      <c r="E56" s="2" t="str">
        <f t="shared" si="7"/>
        <v>ONS</v>
      </c>
      <c r="F56" s="2" t="str">
        <f t="shared" si="8"/>
        <v>ONS</v>
      </c>
      <c r="G56" s="2" t="str">
        <f t="shared" si="9"/>
        <v>ONS</v>
      </c>
      <c r="H56" s="2" t="str">
        <f t="shared" si="11"/>
        <v>ONS</v>
      </c>
      <c r="I56" s="3" t="s">
        <v>15</v>
      </c>
      <c r="J56" s="3" t="s">
        <v>15</v>
      </c>
      <c r="K56" s="3" t="s">
        <v>15</v>
      </c>
      <c r="L56" s="2"/>
      <c r="M56" s="2"/>
    </row>
    <row r="57" spans="1:14" ht="15" customHeight="1" x14ac:dyDescent="0.25">
      <c r="A57" t="s">
        <v>117</v>
      </c>
      <c r="B57" s="17" t="s">
        <v>120</v>
      </c>
      <c r="C57" s="2" t="s">
        <v>109</v>
      </c>
      <c r="D57" s="2" t="s">
        <v>36</v>
      </c>
      <c r="E57" s="2" t="str">
        <f t="shared" si="7"/>
        <v>NPO Politiek</v>
      </c>
      <c r="F57" s="2" t="str">
        <f t="shared" si="8"/>
        <v>NPO Politiek</v>
      </c>
      <c r="G57" s="2" t="str">
        <f t="shared" si="9"/>
        <v>NPO Politiek</v>
      </c>
      <c r="H57" s="2" t="str">
        <f t="shared" si="11"/>
        <v>NPO Politiek</v>
      </c>
      <c r="I57" s="3" t="s">
        <v>15</v>
      </c>
      <c r="J57" s="3" t="s">
        <v>15</v>
      </c>
      <c r="K57" s="3" t="s">
        <v>15</v>
      </c>
      <c r="L57" s="3"/>
      <c r="M57" s="3"/>
      <c r="N57" s="7"/>
    </row>
    <row r="58" spans="1:14" ht="15" customHeight="1" x14ac:dyDescent="0.25">
      <c r="A58" t="s">
        <v>117</v>
      </c>
      <c r="B58" s="17" t="s">
        <v>120</v>
      </c>
      <c r="C58" s="2" t="s">
        <v>109</v>
      </c>
      <c r="D58" s="2" t="s">
        <v>37</v>
      </c>
      <c r="E58" s="2" t="str">
        <f t="shared" si="7"/>
        <v>NPO ZappXtra/NPO Best</v>
      </c>
      <c r="F58" s="2" t="str">
        <f t="shared" si="8"/>
        <v>NPO ZappXtra/NPO Best</v>
      </c>
      <c r="G58" s="2" t="str">
        <f t="shared" si="9"/>
        <v>NPO ZappXtra/NPO Best</v>
      </c>
      <c r="H58" s="2" t="str">
        <f t="shared" si="11"/>
        <v>NPO ZappXtra/NPO Best</v>
      </c>
      <c r="I58" s="3" t="s">
        <v>15</v>
      </c>
      <c r="J58" s="3" t="s">
        <v>15</v>
      </c>
      <c r="K58" s="3" t="s">
        <v>15</v>
      </c>
      <c r="L58" s="3"/>
      <c r="M58" s="3"/>
    </row>
    <row r="59" spans="1:14" ht="15" customHeight="1" x14ac:dyDescent="0.25">
      <c r="A59" t="s">
        <v>117</v>
      </c>
      <c r="B59" s="17" t="s">
        <v>127</v>
      </c>
      <c r="C59" s="2" t="s">
        <v>109</v>
      </c>
      <c r="D59" s="2" t="s">
        <v>38</v>
      </c>
      <c r="E59" s="2" t="str">
        <f t="shared" si="7"/>
        <v>E! Entertainment</v>
      </c>
      <c r="F59" s="2" t="str">
        <f t="shared" si="8"/>
        <v>E! Entertainment</v>
      </c>
      <c r="G59" s="3" t="s">
        <v>15</v>
      </c>
      <c r="H59" s="3" t="s">
        <v>15</v>
      </c>
      <c r="I59" s="3" t="s">
        <v>15</v>
      </c>
      <c r="J59" s="3" t="s">
        <v>15</v>
      </c>
      <c r="K59" s="3" t="s">
        <v>15</v>
      </c>
      <c r="L59" s="3"/>
      <c r="M59" s="3"/>
      <c r="N59" s="5"/>
    </row>
    <row r="60" spans="1:14" ht="15" customHeight="1" x14ac:dyDescent="0.25">
      <c r="A60" t="s">
        <v>117</v>
      </c>
      <c r="B60" s="17" t="s">
        <v>120</v>
      </c>
      <c r="C60" s="2" t="s">
        <v>108</v>
      </c>
      <c r="D60" s="2" t="s">
        <v>39</v>
      </c>
      <c r="E60" s="2" t="str">
        <f t="shared" si="7"/>
        <v>the QYOU HD</v>
      </c>
      <c r="F60" s="2" t="str">
        <f t="shared" si="8"/>
        <v>the QYOU HD</v>
      </c>
      <c r="G60" s="2" t="str">
        <f>D60</f>
        <v>the QYOU HD</v>
      </c>
      <c r="H60" s="2" t="str">
        <f>D60</f>
        <v>the QYOU HD</v>
      </c>
      <c r="I60" s="3" t="s">
        <v>15</v>
      </c>
      <c r="J60" s="3" t="s">
        <v>15</v>
      </c>
      <c r="K60" s="3" t="s">
        <v>15</v>
      </c>
      <c r="L60" s="2"/>
      <c r="M60" s="2"/>
    </row>
    <row r="61" spans="1:14" ht="15" customHeight="1" x14ac:dyDescent="0.25">
      <c r="A61" t="s">
        <v>117</v>
      </c>
      <c r="B61" s="17" t="s">
        <v>130</v>
      </c>
      <c r="C61" s="2" t="s">
        <v>108</v>
      </c>
      <c r="D61" s="2" t="s">
        <v>40</v>
      </c>
      <c r="E61" s="2" t="str">
        <f t="shared" si="7"/>
        <v>Fine Living HD</v>
      </c>
      <c r="F61" s="2" t="str">
        <f t="shared" si="8"/>
        <v>Fine Living HD</v>
      </c>
      <c r="G61" s="2" t="str">
        <f t="shared" ref="G61:G80" si="12">D61</f>
        <v>Fine Living HD</v>
      </c>
      <c r="H61" s="2" t="str">
        <f t="shared" ref="H61:H80" si="13">D61</f>
        <v>Fine Living HD</v>
      </c>
      <c r="I61" s="3" t="s">
        <v>15</v>
      </c>
      <c r="J61" s="3" t="s">
        <v>15</v>
      </c>
      <c r="K61" s="3" t="s">
        <v>15</v>
      </c>
      <c r="L61" s="3"/>
      <c r="M61" s="3"/>
    </row>
    <row r="62" spans="1:14" ht="15" customHeight="1" x14ac:dyDescent="0.25">
      <c r="B62" s="17" t="s">
        <v>41</v>
      </c>
      <c r="C62" s="2" t="s">
        <v>109</v>
      </c>
      <c r="D62" s="2" t="s">
        <v>80</v>
      </c>
      <c r="E62" s="2" t="str">
        <f t="shared" si="7"/>
        <v>RTL Telekids</v>
      </c>
      <c r="F62" s="2" t="str">
        <f t="shared" si="8"/>
        <v>RTL Telekids</v>
      </c>
      <c r="G62" s="2" t="str">
        <f t="shared" si="12"/>
        <v>RTL Telekids</v>
      </c>
      <c r="H62" s="2" t="str">
        <f t="shared" si="13"/>
        <v>RTL Telekids</v>
      </c>
      <c r="I62" s="3" t="s">
        <v>15</v>
      </c>
      <c r="J62" s="3" t="s">
        <v>15</v>
      </c>
      <c r="K62" s="3" t="s">
        <v>15</v>
      </c>
      <c r="L62" s="3"/>
      <c r="M62" s="3"/>
    </row>
    <row r="63" spans="1:14" ht="15" customHeight="1" x14ac:dyDescent="0.25">
      <c r="B63" s="17" t="s">
        <v>41</v>
      </c>
      <c r="C63" s="2" t="s">
        <v>109</v>
      </c>
      <c r="D63" s="2" t="s">
        <v>81</v>
      </c>
      <c r="E63" s="2" t="str">
        <f t="shared" si="7"/>
        <v>RTL Crime</v>
      </c>
      <c r="F63" s="2" t="str">
        <f t="shared" si="8"/>
        <v>RTL Crime</v>
      </c>
      <c r="G63" s="2" t="str">
        <f t="shared" si="12"/>
        <v>RTL Crime</v>
      </c>
      <c r="H63" s="2" t="str">
        <f t="shared" si="13"/>
        <v>RTL Crime</v>
      </c>
      <c r="I63" s="3" t="s">
        <v>15</v>
      </c>
      <c r="J63" s="3" t="s">
        <v>15</v>
      </c>
      <c r="K63" s="3" t="s">
        <v>15</v>
      </c>
      <c r="L63" s="3"/>
      <c r="M63" s="3"/>
    </row>
    <row r="64" spans="1:14" ht="15" customHeight="1" x14ac:dyDescent="0.25">
      <c r="A64" t="s">
        <v>117</v>
      </c>
      <c r="B64" s="17" t="s">
        <v>122</v>
      </c>
      <c r="C64" s="2" t="s">
        <v>109</v>
      </c>
      <c r="D64" s="2" t="s">
        <v>42</v>
      </c>
      <c r="E64" s="2" t="str">
        <f t="shared" si="7"/>
        <v>RTL Lounge</v>
      </c>
      <c r="F64" s="2" t="str">
        <f t="shared" si="8"/>
        <v>RTL Lounge</v>
      </c>
      <c r="G64" s="2" t="str">
        <f t="shared" si="12"/>
        <v>RTL Lounge</v>
      </c>
      <c r="H64" s="2" t="str">
        <f t="shared" si="13"/>
        <v>RTL Lounge</v>
      </c>
      <c r="I64" s="3" t="s">
        <v>15</v>
      </c>
      <c r="J64" s="3" t="s">
        <v>15</v>
      </c>
      <c r="K64" s="3" t="s">
        <v>15</v>
      </c>
      <c r="L64" s="3"/>
      <c r="M64" s="3"/>
    </row>
    <row r="65" spans="1:14" ht="15" customHeight="1" x14ac:dyDescent="0.25">
      <c r="A65" t="s">
        <v>117</v>
      </c>
      <c r="B65" s="17" t="s">
        <v>119</v>
      </c>
      <c r="C65" s="2" t="s">
        <v>109</v>
      </c>
      <c r="D65" s="2" t="s">
        <v>43</v>
      </c>
      <c r="E65" s="2" t="str">
        <f t="shared" si="7"/>
        <v>24Kitchen</v>
      </c>
      <c r="F65" s="2" t="str">
        <f t="shared" si="8"/>
        <v>24Kitchen</v>
      </c>
      <c r="G65" s="2" t="str">
        <f t="shared" si="12"/>
        <v>24Kitchen</v>
      </c>
      <c r="H65" s="2" t="str">
        <f t="shared" si="13"/>
        <v>24Kitchen</v>
      </c>
      <c r="I65" s="2" t="str">
        <f>D65</f>
        <v>24Kitchen</v>
      </c>
      <c r="J65" s="2" t="str">
        <f>D65</f>
        <v>24Kitchen</v>
      </c>
      <c r="K65" s="2" t="str">
        <f>D65</f>
        <v>24Kitchen</v>
      </c>
      <c r="L65" s="3"/>
      <c r="M65" s="3"/>
    </row>
    <row r="66" spans="1:14" ht="15" customHeight="1" x14ac:dyDescent="0.25">
      <c r="A66" t="s">
        <v>117</v>
      </c>
      <c r="B66" s="17" t="s">
        <v>130</v>
      </c>
      <c r="C66" s="2" t="s">
        <v>108</v>
      </c>
      <c r="D66" s="2" t="s">
        <v>44</v>
      </c>
      <c r="E66" s="2" t="str">
        <f t="shared" si="7"/>
        <v>Food Network HD</v>
      </c>
      <c r="F66" s="2" t="str">
        <f t="shared" si="8"/>
        <v>Food Network HD</v>
      </c>
      <c r="G66" s="2" t="str">
        <f t="shared" si="12"/>
        <v>Food Network HD</v>
      </c>
      <c r="H66" s="2" t="str">
        <f t="shared" si="13"/>
        <v>Food Network HD</v>
      </c>
      <c r="I66" s="3" t="s">
        <v>15</v>
      </c>
      <c r="J66" s="3" t="s">
        <v>15</v>
      </c>
      <c r="K66" s="3" t="s">
        <v>15</v>
      </c>
      <c r="L66" s="3"/>
      <c r="M66" s="3"/>
    </row>
    <row r="67" spans="1:14" ht="15" customHeight="1" x14ac:dyDescent="0.25">
      <c r="A67" t="s">
        <v>117</v>
      </c>
      <c r="B67" s="17" t="s">
        <v>120</v>
      </c>
      <c r="C67" s="2" t="s">
        <v>109</v>
      </c>
      <c r="D67" s="2" t="s">
        <v>45</v>
      </c>
      <c r="E67" s="2" t="str">
        <f t="shared" si="7"/>
        <v>Disney Channel</v>
      </c>
      <c r="F67" s="2" t="str">
        <f t="shared" si="8"/>
        <v>Disney Channel</v>
      </c>
      <c r="G67" s="2" t="str">
        <f t="shared" si="12"/>
        <v>Disney Channel</v>
      </c>
      <c r="H67" s="2" t="str">
        <f t="shared" si="13"/>
        <v>Disney Channel</v>
      </c>
      <c r="I67" s="2" t="str">
        <f>D67</f>
        <v>Disney Channel</v>
      </c>
      <c r="J67" s="2" t="str">
        <f>D67</f>
        <v>Disney Channel</v>
      </c>
      <c r="K67" s="2" t="str">
        <f>D67</f>
        <v>Disney Channel</v>
      </c>
      <c r="L67" s="3"/>
      <c r="M67" s="3"/>
      <c r="N67" s="5"/>
    </row>
    <row r="68" spans="1:14" ht="15" customHeight="1" x14ac:dyDescent="0.25">
      <c r="A68" t="s">
        <v>117</v>
      </c>
      <c r="B68" s="17" t="s">
        <v>123</v>
      </c>
      <c r="C68" s="2" t="s">
        <v>109</v>
      </c>
      <c r="D68" s="2" t="s">
        <v>79</v>
      </c>
      <c r="E68" s="2" t="str">
        <f t="shared" si="7"/>
        <v>Ketnet / één+ / Canvas+</v>
      </c>
      <c r="F68" s="2" t="str">
        <f t="shared" si="8"/>
        <v>Ketnet / één+ / Canvas+</v>
      </c>
      <c r="G68" s="2" t="str">
        <f t="shared" si="12"/>
        <v>Ketnet / één+ / Canvas+</v>
      </c>
      <c r="H68" s="2" t="str">
        <f t="shared" si="13"/>
        <v>Ketnet / één+ / Canvas+</v>
      </c>
      <c r="I68" s="2" t="str">
        <f t="shared" ref="I68:I73" si="14">D68</f>
        <v>Ketnet / één+ / Canvas+</v>
      </c>
      <c r="J68" s="2" t="str">
        <f t="shared" ref="J68:J73" si="15">D68</f>
        <v>Ketnet / één+ / Canvas+</v>
      </c>
      <c r="K68" s="2" t="str">
        <f t="shared" ref="K68:K73" si="16">D68</f>
        <v>Ketnet / één+ / Canvas+</v>
      </c>
      <c r="L68" s="2"/>
      <c r="M68" s="2"/>
    </row>
    <row r="69" spans="1:14" ht="15" customHeight="1" x14ac:dyDescent="0.25">
      <c r="A69" t="s">
        <v>121</v>
      </c>
      <c r="B69" s="17" t="s">
        <v>124</v>
      </c>
      <c r="C69" s="2" t="s">
        <v>109</v>
      </c>
      <c r="D69" s="2" t="s">
        <v>46</v>
      </c>
      <c r="E69" s="2" t="str">
        <f t="shared" si="7"/>
        <v>MTV NL</v>
      </c>
      <c r="F69" s="2" t="str">
        <f t="shared" si="8"/>
        <v>MTV NL</v>
      </c>
      <c r="G69" s="2" t="str">
        <f t="shared" si="12"/>
        <v>MTV NL</v>
      </c>
      <c r="H69" s="2" t="str">
        <f t="shared" si="13"/>
        <v>MTV NL</v>
      </c>
      <c r="I69" s="2" t="str">
        <f t="shared" si="14"/>
        <v>MTV NL</v>
      </c>
      <c r="J69" s="2" t="str">
        <f t="shared" si="15"/>
        <v>MTV NL</v>
      </c>
      <c r="K69" s="2" t="str">
        <f t="shared" si="16"/>
        <v>MTV NL</v>
      </c>
      <c r="L69" s="3"/>
      <c r="M69" s="3"/>
    </row>
    <row r="70" spans="1:14" ht="15" customHeight="1" x14ac:dyDescent="0.25">
      <c r="A70" t="s">
        <v>117</v>
      </c>
      <c r="B70" s="17" t="s">
        <v>131</v>
      </c>
      <c r="C70" s="2" t="s">
        <v>109</v>
      </c>
      <c r="D70" s="2" t="s">
        <v>47</v>
      </c>
      <c r="E70" s="2" t="str">
        <f t="shared" si="7"/>
        <v>TV Oranje</v>
      </c>
      <c r="F70" s="2" t="str">
        <f t="shared" si="8"/>
        <v>TV Oranje</v>
      </c>
      <c r="G70" s="2" t="str">
        <f t="shared" si="12"/>
        <v>TV Oranje</v>
      </c>
      <c r="H70" s="2" t="str">
        <f t="shared" si="13"/>
        <v>TV Oranje</v>
      </c>
      <c r="I70" s="2" t="str">
        <f t="shared" si="14"/>
        <v>TV Oranje</v>
      </c>
      <c r="J70" s="2" t="str">
        <f t="shared" si="15"/>
        <v>TV Oranje</v>
      </c>
      <c r="K70" s="2" t="str">
        <f t="shared" si="16"/>
        <v>TV Oranje</v>
      </c>
      <c r="L70" s="2"/>
      <c r="M70" s="2"/>
    </row>
    <row r="71" spans="1:14" ht="15" customHeight="1" x14ac:dyDescent="0.25">
      <c r="A71" t="s">
        <v>117</v>
      </c>
      <c r="B71" s="17" t="s">
        <v>122</v>
      </c>
      <c r="C71" s="2" t="s">
        <v>109</v>
      </c>
      <c r="D71" s="2" t="s">
        <v>48</v>
      </c>
      <c r="E71" s="2" t="str">
        <f t="shared" si="7"/>
        <v>L1MBURG</v>
      </c>
      <c r="F71" s="2" t="str">
        <f t="shared" si="8"/>
        <v>L1MBURG</v>
      </c>
      <c r="G71" s="2" t="str">
        <f t="shared" si="12"/>
        <v>L1MBURG</v>
      </c>
      <c r="H71" s="2" t="str">
        <f t="shared" si="13"/>
        <v>L1MBURG</v>
      </c>
      <c r="I71" s="2" t="str">
        <f t="shared" si="14"/>
        <v>L1MBURG</v>
      </c>
      <c r="J71" s="2" t="str">
        <f t="shared" si="15"/>
        <v>L1MBURG</v>
      </c>
      <c r="K71" s="2" t="str">
        <f t="shared" si="16"/>
        <v>L1MBURG</v>
      </c>
      <c r="L71" s="3"/>
      <c r="M71" s="3"/>
    </row>
    <row r="72" spans="1:14" ht="15" customHeight="1" x14ac:dyDescent="0.25">
      <c r="A72" t="s">
        <v>117</v>
      </c>
      <c r="B72" s="17" t="s">
        <v>130</v>
      </c>
      <c r="C72" s="2" t="s">
        <v>109</v>
      </c>
      <c r="D72" s="2" t="s">
        <v>49</v>
      </c>
      <c r="E72" s="2" t="str">
        <f t="shared" si="7"/>
        <v>Omroep Brabant</v>
      </c>
      <c r="F72" s="2" t="str">
        <f t="shared" si="8"/>
        <v>Omroep Brabant</v>
      </c>
      <c r="G72" s="2" t="str">
        <f t="shared" si="12"/>
        <v>Omroep Brabant</v>
      </c>
      <c r="H72" s="2" t="str">
        <f t="shared" si="13"/>
        <v>Omroep Brabant</v>
      </c>
      <c r="I72" s="2" t="str">
        <f t="shared" si="14"/>
        <v>Omroep Brabant</v>
      </c>
      <c r="J72" s="2" t="str">
        <f t="shared" si="15"/>
        <v>Omroep Brabant</v>
      </c>
      <c r="K72" s="2" t="str">
        <f t="shared" si="16"/>
        <v>Omroep Brabant</v>
      </c>
      <c r="L72" s="2"/>
      <c r="M72" s="2"/>
    </row>
    <row r="73" spans="1:14" ht="15" customHeight="1" x14ac:dyDescent="0.25">
      <c r="A73" t="s">
        <v>117</v>
      </c>
      <c r="B73" s="17" t="s">
        <v>130</v>
      </c>
      <c r="C73" s="2" t="s">
        <v>109</v>
      </c>
      <c r="D73" s="2" t="s">
        <v>50</v>
      </c>
      <c r="E73" s="2" t="str">
        <f t="shared" si="7"/>
        <v>Omroep Zeeland</v>
      </c>
      <c r="F73" s="2" t="str">
        <f t="shared" si="8"/>
        <v>Omroep Zeeland</v>
      </c>
      <c r="G73" s="2" t="str">
        <f t="shared" si="12"/>
        <v>Omroep Zeeland</v>
      </c>
      <c r="H73" s="2" t="str">
        <f t="shared" si="13"/>
        <v>Omroep Zeeland</v>
      </c>
      <c r="I73" s="2" t="str">
        <f t="shared" si="14"/>
        <v>Omroep Zeeland</v>
      </c>
      <c r="J73" s="2" t="str">
        <f t="shared" si="15"/>
        <v>Omroep Zeeland</v>
      </c>
      <c r="K73" s="2" t="str">
        <f t="shared" si="16"/>
        <v>Omroep Zeeland</v>
      </c>
      <c r="L73" s="2"/>
      <c r="M73" s="2"/>
    </row>
    <row r="74" spans="1:14" ht="15" customHeight="1" x14ac:dyDescent="0.25">
      <c r="B74" s="17" t="s">
        <v>41</v>
      </c>
      <c r="C74" s="2" t="s">
        <v>109</v>
      </c>
      <c r="D74" s="2" t="s">
        <v>51</v>
      </c>
      <c r="E74" s="2" t="str">
        <f t="shared" si="7"/>
        <v>TV West</v>
      </c>
      <c r="F74" s="2" t="str">
        <f t="shared" si="8"/>
        <v>TV West</v>
      </c>
      <c r="G74" s="2" t="str">
        <f t="shared" si="12"/>
        <v>TV West</v>
      </c>
      <c r="H74" s="2" t="str">
        <f t="shared" si="13"/>
        <v>TV West</v>
      </c>
      <c r="I74" s="3" t="s">
        <v>15</v>
      </c>
      <c r="J74" s="3" t="s">
        <v>15</v>
      </c>
      <c r="K74" s="3" t="s">
        <v>15</v>
      </c>
      <c r="L74" s="2"/>
      <c r="M74" s="2"/>
    </row>
    <row r="75" spans="1:14" ht="15" customHeight="1" x14ac:dyDescent="0.25">
      <c r="A75" t="s">
        <v>117</v>
      </c>
      <c r="B75" s="17" t="s">
        <v>119</v>
      </c>
      <c r="C75" s="2" t="s">
        <v>109</v>
      </c>
      <c r="D75" s="2" t="s">
        <v>52</v>
      </c>
      <c r="E75" s="2" t="str">
        <f t="shared" si="7"/>
        <v>AT5</v>
      </c>
      <c r="F75" s="2" t="str">
        <f t="shared" si="8"/>
        <v>AT5</v>
      </c>
      <c r="G75" s="2" t="str">
        <f t="shared" si="12"/>
        <v>AT5</v>
      </c>
      <c r="H75" s="2" t="str">
        <f t="shared" si="13"/>
        <v>AT5</v>
      </c>
      <c r="I75" s="3" t="s">
        <v>15</v>
      </c>
      <c r="J75" s="3" t="s">
        <v>15</v>
      </c>
      <c r="K75" s="3" t="s">
        <v>15</v>
      </c>
      <c r="L75" s="2"/>
      <c r="M75" s="2"/>
    </row>
    <row r="76" spans="1:14" ht="15" customHeight="1" x14ac:dyDescent="0.25">
      <c r="A76" t="s">
        <v>117</v>
      </c>
      <c r="B76" s="17" t="s">
        <v>130</v>
      </c>
      <c r="C76" s="2" t="s">
        <v>109</v>
      </c>
      <c r="D76" s="2" t="s">
        <v>53</v>
      </c>
      <c r="E76" s="2" t="str">
        <f t="shared" si="7"/>
        <v>TV Gelderland</v>
      </c>
      <c r="F76" s="2" t="str">
        <f t="shared" si="8"/>
        <v>TV Gelderland</v>
      </c>
      <c r="G76" s="2" t="str">
        <f t="shared" si="12"/>
        <v>TV Gelderland</v>
      </c>
      <c r="H76" s="2" t="str">
        <f t="shared" si="13"/>
        <v>TV Gelderland</v>
      </c>
      <c r="I76" s="2" t="str">
        <f>D76</f>
        <v>TV Gelderland</v>
      </c>
      <c r="J76" s="2" t="str">
        <f>D76</f>
        <v>TV Gelderland</v>
      </c>
      <c r="K76" s="2" t="str">
        <f>D76</f>
        <v>TV Gelderland</v>
      </c>
      <c r="L76" s="2"/>
      <c r="M76" s="2"/>
    </row>
    <row r="77" spans="1:14" ht="15" customHeight="1" x14ac:dyDescent="0.25">
      <c r="A77" t="s">
        <v>117</v>
      </c>
      <c r="B77" s="17" t="s">
        <v>130</v>
      </c>
      <c r="C77" s="2" t="s">
        <v>109</v>
      </c>
      <c r="D77" s="2" t="s">
        <v>54</v>
      </c>
      <c r="E77" s="2" t="str">
        <f t="shared" si="7"/>
        <v>TV Oost</v>
      </c>
      <c r="F77" s="2" t="str">
        <f t="shared" si="8"/>
        <v>TV Oost</v>
      </c>
      <c r="G77" s="2" t="str">
        <f t="shared" si="12"/>
        <v>TV Oost</v>
      </c>
      <c r="H77" s="2" t="str">
        <f t="shared" si="13"/>
        <v>TV Oost</v>
      </c>
      <c r="I77" s="2" t="str">
        <f t="shared" ref="I77:I79" si="17">D77</f>
        <v>TV Oost</v>
      </c>
      <c r="J77" s="2" t="str">
        <f t="shared" ref="J77:J79" si="18">D77</f>
        <v>TV Oost</v>
      </c>
      <c r="K77" s="2" t="str">
        <f t="shared" ref="K77:K79" si="19">D77</f>
        <v>TV Oost</v>
      </c>
      <c r="L77" s="2"/>
      <c r="M77" s="2"/>
    </row>
    <row r="78" spans="1:14" ht="15" customHeight="1" x14ac:dyDescent="0.25">
      <c r="A78" t="s">
        <v>117</v>
      </c>
      <c r="B78" s="17" t="s">
        <v>130</v>
      </c>
      <c r="C78" s="2" t="s">
        <v>109</v>
      </c>
      <c r="D78" s="2" t="s">
        <v>55</v>
      </c>
      <c r="E78" s="2" t="str">
        <f t="shared" si="7"/>
        <v>TV Noord</v>
      </c>
      <c r="F78" s="2" t="str">
        <f t="shared" si="8"/>
        <v>TV Noord</v>
      </c>
      <c r="G78" s="2" t="str">
        <f t="shared" si="12"/>
        <v>TV Noord</v>
      </c>
      <c r="H78" s="2" t="str">
        <f t="shared" si="13"/>
        <v>TV Noord</v>
      </c>
      <c r="I78" s="2" t="str">
        <f t="shared" si="17"/>
        <v>TV Noord</v>
      </c>
      <c r="J78" s="2" t="str">
        <f t="shared" si="18"/>
        <v>TV Noord</v>
      </c>
      <c r="K78" s="2" t="str">
        <f t="shared" si="19"/>
        <v>TV Noord</v>
      </c>
      <c r="L78" s="2"/>
      <c r="M78" s="2"/>
    </row>
    <row r="79" spans="1:14" ht="15" customHeight="1" x14ac:dyDescent="0.25">
      <c r="A79" t="s">
        <v>117</v>
      </c>
      <c r="B79" s="17" t="s">
        <v>130</v>
      </c>
      <c r="C79" s="2" t="s">
        <v>109</v>
      </c>
      <c r="D79" s="2" t="s">
        <v>56</v>
      </c>
      <c r="E79" s="2" t="str">
        <f t="shared" si="7"/>
        <v>Omrop Fryslan</v>
      </c>
      <c r="F79" s="2" t="str">
        <f t="shared" si="8"/>
        <v>Omrop Fryslan</v>
      </c>
      <c r="G79" s="2" t="str">
        <f t="shared" si="12"/>
        <v>Omrop Fryslan</v>
      </c>
      <c r="H79" s="2" t="str">
        <f t="shared" si="13"/>
        <v>Omrop Fryslan</v>
      </c>
      <c r="I79" s="2" t="str">
        <f t="shared" si="17"/>
        <v>Omrop Fryslan</v>
      </c>
      <c r="J79" s="2" t="str">
        <f t="shared" si="18"/>
        <v>Omrop Fryslan</v>
      </c>
      <c r="K79" s="2" t="str">
        <f t="shared" si="19"/>
        <v>Omrop Fryslan</v>
      </c>
      <c r="L79" s="2"/>
      <c r="M79" s="2"/>
      <c r="N79" s="5"/>
    </row>
    <row r="80" spans="1:14" ht="15" customHeight="1" x14ac:dyDescent="0.25">
      <c r="A80" t="s">
        <v>117</v>
      </c>
      <c r="B80" s="17" t="s">
        <v>130</v>
      </c>
      <c r="C80" s="2" t="s">
        <v>108</v>
      </c>
      <c r="D80" s="2" t="s">
        <v>57</v>
      </c>
      <c r="E80" s="2" t="str">
        <f t="shared" si="7"/>
        <v>Outdoor Channel HD</v>
      </c>
      <c r="F80" s="2" t="str">
        <f t="shared" si="8"/>
        <v>Outdoor Channel HD</v>
      </c>
      <c r="G80" s="2" t="str">
        <f t="shared" si="12"/>
        <v>Outdoor Channel HD</v>
      </c>
      <c r="H80" s="2" t="str">
        <f t="shared" si="13"/>
        <v>Outdoor Channel HD</v>
      </c>
      <c r="I80" s="3" t="s">
        <v>15</v>
      </c>
      <c r="J80" s="3" t="s">
        <v>15</v>
      </c>
      <c r="K80" s="3" t="s">
        <v>15</v>
      </c>
      <c r="L80" s="3"/>
      <c r="M80" s="3"/>
    </row>
    <row r="81" spans="1:14" ht="15" customHeight="1" x14ac:dyDescent="0.25">
      <c r="A81" t="s">
        <v>117</v>
      </c>
      <c r="B81" s="17" t="s">
        <v>127</v>
      </c>
      <c r="C81" s="2" t="s">
        <v>108</v>
      </c>
      <c r="D81" s="2" t="s">
        <v>58</v>
      </c>
      <c r="E81" s="2" t="str">
        <f t="shared" si="7"/>
        <v>Nautical Channel HD</v>
      </c>
      <c r="F81" s="2" t="str">
        <f t="shared" si="8"/>
        <v>Nautical Channel HD</v>
      </c>
      <c r="G81" s="3" t="s">
        <v>15</v>
      </c>
      <c r="H81" s="3" t="s">
        <v>15</v>
      </c>
      <c r="I81" s="3" t="s">
        <v>15</v>
      </c>
      <c r="J81" s="3" t="s">
        <v>15</v>
      </c>
      <c r="K81" s="3" t="s">
        <v>15</v>
      </c>
      <c r="L81" s="2"/>
      <c r="M81" s="2"/>
    </row>
    <row r="82" spans="1:14" ht="15" customHeight="1" x14ac:dyDescent="0.25">
      <c r="A82" t="s">
        <v>117</v>
      </c>
      <c r="B82" s="17" t="s">
        <v>127</v>
      </c>
      <c r="C82" s="2" t="s">
        <v>109</v>
      </c>
      <c r="D82" s="2" t="s">
        <v>154</v>
      </c>
      <c r="E82" s="2" t="str">
        <f t="shared" si="7"/>
        <v>Retro Music Television</v>
      </c>
      <c r="F82" s="2" t="str">
        <f t="shared" si="8"/>
        <v>Retro Music Television</v>
      </c>
      <c r="G82" s="2" t="str">
        <f>D82</f>
        <v>Retro Music Television</v>
      </c>
      <c r="H82" s="2" t="str">
        <f>D82</f>
        <v>Retro Music Television</v>
      </c>
      <c r="I82" s="2" t="str">
        <f>D82</f>
        <v>Retro Music Television</v>
      </c>
      <c r="J82" s="2" t="str">
        <f>D82</f>
        <v>Retro Music Television</v>
      </c>
      <c r="K82" s="2" t="str">
        <f>D82</f>
        <v>Retro Music Television</v>
      </c>
      <c r="L82" s="2"/>
      <c r="M82" s="2"/>
    </row>
    <row r="83" spans="1:14" ht="15" customHeight="1" x14ac:dyDescent="0.25">
      <c r="A83" t="s">
        <v>117</v>
      </c>
      <c r="B83" s="17" t="s">
        <v>131</v>
      </c>
      <c r="C83" s="2" t="s">
        <v>109</v>
      </c>
      <c r="D83" s="2" t="s">
        <v>155</v>
      </c>
      <c r="E83" s="2" t="str">
        <f t="shared" si="7"/>
        <v>iConcerts</v>
      </c>
      <c r="F83" s="2" t="str">
        <f t="shared" si="8"/>
        <v>iConcerts</v>
      </c>
      <c r="G83" s="3" t="s">
        <v>15</v>
      </c>
      <c r="H83" s="3" t="s">
        <v>15</v>
      </c>
      <c r="I83" s="3" t="s">
        <v>15</v>
      </c>
      <c r="J83" s="3" t="s">
        <v>15</v>
      </c>
      <c r="K83" s="3" t="s">
        <v>15</v>
      </c>
      <c r="L83" s="2"/>
      <c r="M83" s="2"/>
    </row>
    <row r="84" spans="1:14" ht="15" customHeight="1" x14ac:dyDescent="0.25">
      <c r="A84" t="s">
        <v>121</v>
      </c>
      <c r="B84" s="17" t="s">
        <v>120</v>
      </c>
      <c r="C84" s="2" t="s">
        <v>109</v>
      </c>
      <c r="D84" s="2" t="s">
        <v>59</v>
      </c>
      <c r="E84" s="2" t="str">
        <f t="shared" si="7"/>
        <v>VH 1 classic</v>
      </c>
      <c r="F84" s="2" t="str">
        <f t="shared" si="8"/>
        <v>VH 1 classic</v>
      </c>
      <c r="G84" s="2" t="str">
        <f>D84</f>
        <v>VH 1 classic</v>
      </c>
      <c r="H84" s="2" t="str">
        <f>D84</f>
        <v>VH 1 classic</v>
      </c>
      <c r="I84" s="2" t="str">
        <f>D84</f>
        <v>VH 1 classic</v>
      </c>
      <c r="J84" s="2" t="str">
        <f>D84</f>
        <v>VH 1 classic</v>
      </c>
      <c r="K84" s="2" t="str">
        <f>D84</f>
        <v>VH 1 classic</v>
      </c>
      <c r="L84" s="2"/>
      <c r="M84" s="2"/>
    </row>
    <row r="85" spans="1:14" ht="15" customHeight="1" x14ac:dyDescent="0.25">
      <c r="A85" t="s">
        <v>121</v>
      </c>
      <c r="B85" s="17" t="s">
        <v>120</v>
      </c>
      <c r="C85" s="2" t="s">
        <v>109</v>
      </c>
      <c r="D85" s="2" t="s">
        <v>60</v>
      </c>
      <c r="E85" s="2" t="str">
        <f t="shared" si="7"/>
        <v>VH 1</v>
      </c>
      <c r="F85" s="2" t="str">
        <f t="shared" si="8"/>
        <v>VH 1</v>
      </c>
      <c r="G85" s="2" t="str">
        <f t="shared" ref="G85:G89" si="20">D85</f>
        <v>VH 1</v>
      </c>
      <c r="H85" s="2" t="str">
        <f t="shared" ref="H85:H89" si="21">D85</f>
        <v>VH 1</v>
      </c>
      <c r="I85" s="2" t="str">
        <f t="shared" ref="I85:I89" si="22">D85</f>
        <v>VH 1</v>
      </c>
      <c r="J85" s="2" t="str">
        <f t="shared" ref="J85:J89" si="23">D85</f>
        <v>VH 1</v>
      </c>
      <c r="K85" s="2" t="str">
        <f t="shared" ref="K85:K89" si="24">D85</f>
        <v>VH 1</v>
      </c>
      <c r="L85" s="3"/>
      <c r="M85" s="3"/>
    </row>
    <row r="86" spans="1:14" ht="15" customHeight="1" x14ac:dyDescent="0.25">
      <c r="A86" t="s">
        <v>121</v>
      </c>
      <c r="B86" s="17" t="s">
        <v>120</v>
      </c>
      <c r="C86" s="2" t="s">
        <v>109</v>
      </c>
      <c r="D86" s="2" t="s">
        <v>156</v>
      </c>
      <c r="E86" s="2" t="str">
        <f t="shared" si="7"/>
        <v>MTV Rocks</v>
      </c>
      <c r="F86" s="2" t="str">
        <f t="shared" si="8"/>
        <v>MTV Rocks</v>
      </c>
      <c r="G86" s="2" t="str">
        <f t="shared" si="20"/>
        <v>MTV Rocks</v>
      </c>
      <c r="H86" s="2" t="str">
        <f t="shared" si="21"/>
        <v>MTV Rocks</v>
      </c>
      <c r="I86" s="2" t="str">
        <f t="shared" si="22"/>
        <v>MTV Rocks</v>
      </c>
      <c r="J86" s="2" t="str">
        <f t="shared" si="23"/>
        <v>MTV Rocks</v>
      </c>
      <c r="K86" s="2" t="str">
        <f t="shared" si="24"/>
        <v>MTV Rocks</v>
      </c>
    </row>
    <row r="87" spans="1:14" ht="15" customHeight="1" x14ac:dyDescent="0.25">
      <c r="A87" t="s">
        <v>121</v>
      </c>
      <c r="B87" s="17" t="s">
        <v>120</v>
      </c>
      <c r="C87" s="2" t="s">
        <v>109</v>
      </c>
      <c r="D87" s="2" t="s">
        <v>157</v>
      </c>
      <c r="E87" s="2" t="str">
        <f t="shared" si="7"/>
        <v>MTV Hits</v>
      </c>
      <c r="F87" s="2" t="str">
        <f t="shared" si="8"/>
        <v>MTV Hits</v>
      </c>
      <c r="G87" s="2" t="str">
        <f t="shared" si="20"/>
        <v>MTV Hits</v>
      </c>
      <c r="H87" s="2" t="str">
        <f t="shared" si="21"/>
        <v>MTV Hits</v>
      </c>
      <c r="I87" s="2" t="str">
        <f t="shared" si="22"/>
        <v>MTV Hits</v>
      </c>
      <c r="J87" s="2" t="str">
        <f t="shared" si="23"/>
        <v>MTV Hits</v>
      </c>
      <c r="K87" s="2" t="str">
        <f t="shared" si="24"/>
        <v>MTV Hits</v>
      </c>
    </row>
    <row r="88" spans="1:14" ht="15" customHeight="1" x14ac:dyDescent="0.25">
      <c r="A88" t="s">
        <v>121</v>
      </c>
      <c r="B88" s="17" t="s">
        <v>124</v>
      </c>
      <c r="C88" s="2" t="s">
        <v>109</v>
      </c>
      <c r="D88" s="2" t="s">
        <v>158</v>
      </c>
      <c r="E88" s="2" t="str">
        <f t="shared" si="7"/>
        <v>MTV Music</v>
      </c>
      <c r="F88" s="2" t="str">
        <f t="shared" si="8"/>
        <v>MTV Music</v>
      </c>
      <c r="G88" s="2" t="str">
        <f t="shared" si="20"/>
        <v>MTV Music</v>
      </c>
      <c r="H88" s="2" t="str">
        <f t="shared" si="21"/>
        <v>MTV Music</v>
      </c>
      <c r="I88" s="2" t="str">
        <f t="shared" si="22"/>
        <v>MTV Music</v>
      </c>
      <c r="J88" s="2" t="str">
        <f t="shared" si="23"/>
        <v>MTV Music</v>
      </c>
      <c r="K88" s="2" t="str">
        <f t="shared" si="24"/>
        <v>MTV Music</v>
      </c>
      <c r="L88" s="3"/>
      <c r="M88" s="3"/>
    </row>
    <row r="89" spans="1:14" ht="15" customHeight="1" x14ac:dyDescent="0.25">
      <c r="A89" t="s">
        <v>121</v>
      </c>
      <c r="B89" s="17" t="s">
        <v>120</v>
      </c>
      <c r="C89" s="2" t="s">
        <v>109</v>
      </c>
      <c r="D89" s="2" t="s">
        <v>159</v>
      </c>
      <c r="E89" s="2" t="str">
        <f t="shared" si="7"/>
        <v>MTV Dance</v>
      </c>
      <c r="F89" s="2" t="str">
        <f t="shared" si="8"/>
        <v>MTV Dance</v>
      </c>
      <c r="G89" s="2" t="str">
        <f t="shared" si="20"/>
        <v>MTV Dance</v>
      </c>
      <c r="H89" s="2" t="str">
        <f t="shared" si="21"/>
        <v>MTV Dance</v>
      </c>
      <c r="I89" s="2" t="str">
        <f t="shared" si="22"/>
        <v>MTV Dance</v>
      </c>
      <c r="J89" s="2" t="str">
        <f t="shared" si="23"/>
        <v>MTV Dance</v>
      </c>
      <c r="K89" s="2" t="str">
        <f t="shared" si="24"/>
        <v>MTV Dance</v>
      </c>
      <c r="L89" s="2"/>
      <c r="M89" s="2"/>
    </row>
    <row r="90" spans="1:14" ht="15" customHeight="1" x14ac:dyDescent="0.25">
      <c r="A90" t="s">
        <v>117</v>
      </c>
      <c r="B90" s="17" t="s">
        <v>128</v>
      </c>
      <c r="C90" s="2" t="s">
        <v>108</v>
      </c>
      <c r="D90" s="2" t="s">
        <v>160</v>
      </c>
      <c r="E90" s="2" t="str">
        <f t="shared" si="7"/>
        <v>Classica HD</v>
      </c>
      <c r="F90" s="2" t="str">
        <f t="shared" si="8"/>
        <v>Classica HD</v>
      </c>
      <c r="G90" s="3" t="s">
        <v>15</v>
      </c>
      <c r="H90" s="3" t="s">
        <v>15</v>
      </c>
      <c r="I90" s="3" t="s">
        <v>15</v>
      </c>
      <c r="J90" s="3" t="s">
        <v>15</v>
      </c>
      <c r="K90" s="3" t="s">
        <v>15</v>
      </c>
      <c r="L90" s="2"/>
      <c r="M90" s="2"/>
    </row>
    <row r="91" spans="1:14" ht="15" customHeight="1" x14ac:dyDescent="0.25">
      <c r="A91" t="s">
        <v>117</v>
      </c>
      <c r="B91" s="17" t="s">
        <v>124</v>
      </c>
      <c r="C91" s="2" t="s">
        <v>108</v>
      </c>
      <c r="D91" s="2" t="s">
        <v>78</v>
      </c>
      <c r="E91" s="2" t="str">
        <f t="shared" si="7"/>
        <v>esportsTV HD</v>
      </c>
      <c r="F91" s="2" t="str">
        <f t="shared" si="8"/>
        <v>esportsTV HD</v>
      </c>
      <c r="G91" s="2" t="str">
        <f>D91</f>
        <v>esportsTV HD</v>
      </c>
      <c r="H91" s="2" t="str">
        <f>D91</f>
        <v>esportsTV HD</v>
      </c>
      <c r="I91" s="2" t="str">
        <f>D91</f>
        <v>esportsTV HD</v>
      </c>
      <c r="J91" s="2" t="str">
        <f>D91</f>
        <v>esportsTV HD</v>
      </c>
      <c r="K91" s="2" t="str">
        <f>D91</f>
        <v>esportsTV HD</v>
      </c>
      <c r="L91" s="2"/>
      <c r="M91" s="2"/>
      <c r="N91" s="7"/>
    </row>
    <row r="92" spans="1:14" ht="15" customHeight="1" x14ac:dyDescent="0.25">
      <c r="A92" t="s">
        <v>117</v>
      </c>
      <c r="B92" s="17" t="s">
        <v>124</v>
      </c>
      <c r="C92" s="2" t="s">
        <v>108</v>
      </c>
      <c r="D92" s="2" t="s">
        <v>61</v>
      </c>
      <c r="E92" s="2" t="str">
        <f t="shared" si="7"/>
        <v>Penthouse 1 HD</v>
      </c>
      <c r="F92" s="2" t="str">
        <f t="shared" si="8"/>
        <v>Penthouse 1 HD</v>
      </c>
      <c r="G92" s="3" t="s">
        <v>15</v>
      </c>
      <c r="H92" s="3" t="s">
        <v>15</v>
      </c>
      <c r="I92" s="3" t="s">
        <v>15</v>
      </c>
      <c r="J92" s="3" t="s">
        <v>15</v>
      </c>
      <c r="K92" s="3" t="s">
        <v>15</v>
      </c>
      <c r="L92" s="3"/>
      <c r="M92" s="3"/>
    </row>
    <row r="93" spans="1:14" ht="15" customHeight="1" x14ac:dyDescent="0.25">
      <c r="A93" t="s">
        <v>117</v>
      </c>
      <c r="B93" s="17" t="s">
        <v>124</v>
      </c>
      <c r="C93" s="2" t="s">
        <v>108</v>
      </c>
      <c r="D93" s="2" t="s">
        <v>62</v>
      </c>
      <c r="E93" s="2" t="str">
        <f t="shared" si="7"/>
        <v>Penthouse 2 HD</v>
      </c>
      <c r="F93" s="2" t="str">
        <f t="shared" si="8"/>
        <v>Penthouse 2 HD</v>
      </c>
      <c r="G93" s="3" t="s">
        <v>15</v>
      </c>
      <c r="H93" s="3" t="s">
        <v>15</v>
      </c>
      <c r="I93" s="3" t="s">
        <v>15</v>
      </c>
      <c r="J93" s="3" t="s">
        <v>15</v>
      </c>
      <c r="K93" s="3" t="s">
        <v>15</v>
      </c>
      <c r="L93" s="2"/>
      <c r="M93" s="2"/>
    </row>
    <row r="94" spans="1:14" ht="15" customHeight="1" x14ac:dyDescent="0.25">
      <c r="A94" t="s">
        <v>117</v>
      </c>
      <c r="B94" s="17" t="s">
        <v>122</v>
      </c>
      <c r="C94" s="2" t="s">
        <v>109</v>
      </c>
      <c r="D94" s="2" t="s">
        <v>63</v>
      </c>
      <c r="E94" s="2" t="str">
        <f t="shared" si="7"/>
        <v>Reality Kings</v>
      </c>
      <c r="F94" s="2" t="str">
        <f t="shared" si="8"/>
        <v>Reality Kings</v>
      </c>
      <c r="G94" s="3" t="s">
        <v>15</v>
      </c>
      <c r="H94" s="3" t="s">
        <v>15</v>
      </c>
      <c r="I94" s="3" t="s">
        <v>15</v>
      </c>
      <c r="J94" s="3" t="s">
        <v>15</v>
      </c>
      <c r="K94" s="3" t="s">
        <v>15</v>
      </c>
      <c r="L94" s="2"/>
      <c r="M94" s="2"/>
    </row>
    <row r="95" spans="1:14" ht="15" customHeight="1" x14ac:dyDescent="0.25">
      <c r="A95" t="s">
        <v>121</v>
      </c>
      <c r="B95" s="17" t="s">
        <v>134</v>
      </c>
      <c r="C95" s="2" t="s">
        <v>109</v>
      </c>
      <c r="D95" s="2" t="s">
        <v>161</v>
      </c>
      <c r="E95" s="2" t="str">
        <f t="shared" si="7"/>
        <v>Brazzers TV Europa</v>
      </c>
      <c r="F95" s="2" t="str">
        <f t="shared" si="8"/>
        <v>Brazzers TV Europa</v>
      </c>
      <c r="G95" s="3" t="s">
        <v>15</v>
      </c>
      <c r="H95" s="3" t="s">
        <v>15</v>
      </c>
      <c r="I95" s="3" t="s">
        <v>15</v>
      </c>
      <c r="J95" s="3" t="s">
        <v>15</v>
      </c>
      <c r="K95" s="3" t="s">
        <v>15</v>
      </c>
      <c r="L95" s="2"/>
      <c r="M95" s="2"/>
      <c r="N95" s="5"/>
    </row>
    <row r="96" spans="1:14" ht="15" customHeight="1" x14ac:dyDescent="0.25">
      <c r="A96" t="s">
        <v>121</v>
      </c>
      <c r="B96" s="17" t="s">
        <v>134</v>
      </c>
      <c r="C96" s="2" t="s">
        <v>109</v>
      </c>
      <c r="D96" s="2" t="s">
        <v>64</v>
      </c>
      <c r="E96" s="2" t="str">
        <f t="shared" si="7"/>
        <v>Hustler TV</v>
      </c>
      <c r="F96" s="2" t="str">
        <f t="shared" si="8"/>
        <v>Hustler TV</v>
      </c>
      <c r="G96" s="2" t="str">
        <f>D96</f>
        <v>Hustler TV</v>
      </c>
      <c r="H96" s="2" t="str">
        <f>D96</f>
        <v>Hustler TV</v>
      </c>
      <c r="I96" s="2" t="str">
        <f>D96</f>
        <v>Hustler TV</v>
      </c>
      <c r="J96" s="2" t="str">
        <f>D96</f>
        <v>Hustler TV</v>
      </c>
      <c r="K96" s="2" t="str">
        <f>D96</f>
        <v>Hustler TV</v>
      </c>
      <c r="L96" s="2"/>
      <c r="M96" s="2"/>
      <c r="N96" s="5"/>
    </row>
    <row r="97" spans="1:14" ht="15" customHeight="1" x14ac:dyDescent="0.25">
      <c r="A97" t="s">
        <v>121</v>
      </c>
      <c r="B97" s="17" t="s">
        <v>134</v>
      </c>
      <c r="C97" s="2" t="s">
        <v>109</v>
      </c>
      <c r="D97" s="2" t="s">
        <v>162</v>
      </c>
      <c r="E97" s="2" t="str">
        <f t="shared" si="7"/>
        <v>Vivid  TV</v>
      </c>
      <c r="F97" s="2" t="str">
        <f t="shared" si="8"/>
        <v>Vivid  TV</v>
      </c>
      <c r="G97" s="3" t="s">
        <v>15</v>
      </c>
      <c r="H97" s="3" t="s">
        <v>15</v>
      </c>
      <c r="I97" s="3" t="s">
        <v>15</v>
      </c>
      <c r="J97" s="3" t="s">
        <v>15</v>
      </c>
      <c r="K97" s="3" t="s">
        <v>15</v>
      </c>
      <c r="L97" s="2"/>
      <c r="M97" s="2"/>
      <c r="N97" s="5"/>
    </row>
    <row r="98" spans="1:14" ht="15" customHeight="1" x14ac:dyDescent="0.25">
      <c r="A98" t="s">
        <v>117</v>
      </c>
      <c r="B98" s="17" t="s">
        <v>124</v>
      </c>
      <c r="C98" s="2" t="s">
        <v>109</v>
      </c>
      <c r="D98" s="2" t="s">
        <v>65</v>
      </c>
      <c r="E98" s="2" t="str">
        <f t="shared" si="7"/>
        <v>Leo TV</v>
      </c>
      <c r="F98" s="2" t="str">
        <f t="shared" si="8"/>
        <v>Leo TV</v>
      </c>
      <c r="G98" s="3" t="s">
        <v>15</v>
      </c>
      <c r="H98" s="3" t="s">
        <v>15</v>
      </c>
      <c r="I98" s="3" t="s">
        <v>15</v>
      </c>
      <c r="J98" s="3" t="s">
        <v>15</v>
      </c>
      <c r="K98" s="3" t="s">
        <v>15</v>
      </c>
      <c r="L98" s="2"/>
      <c r="M98" s="2"/>
      <c r="N98" s="5"/>
    </row>
    <row r="99" spans="1:14" ht="15" customHeight="1" x14ac:dyDescent="0.25">
      <c r="A99" t="s">
        <v>117</v>
      </c>
      <c r="B99" s="17" t="s">
        <v>123</v>
      </c>
      <c r="C99" s="2" t="s">
        <v>109</v>
      </c>
      <c r="D99" s="2" t="s">
        <v>98</v>
      </c>
      <c r="E99" s="3" t="s">
        <v>15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  <c r="K99" s="3" t="s">
        <v>15</v>
      </c>
      <c r="L99" s="2"/>
      <c r="M99" s="2"/>
      <c r="N99" s="5"/>
    </row>
    <row r="100" spans="1:14" ht="15" customHeight="1" x14ac:dyDescent="0.25">
      <c r="C100" s="2"/>
      <c r="D100" s="2"/>
      <c r="E100" s="3"/>
      <c r="F100" s="3"/>
      <c r="G100" s="3"/>
      <c r="H100" s="3"/>
      <c r="I100" s="3"/>
      <c r="J100" s="3"/>
      <c r="K100" s="3"/>
      <c r="L100" s="2"/>
      <c r="M100" s="2"/>
      <c r="N100" s="5"/>
    </row>
    <row r="101" spans="1:14" ht="15" customHeight="1" x14ac:dyDescent="0.25">
      <c r="B101" s="2"/>
      <c r="C101" s="2"/>
      <c r="D101" s="2"/>
      <c r="F101" s="2"/>
      <c r="G101" s="3"/>
      <c r="H101" s="3"/>
      <c r="I101" s="3"/>
      <c r="J101" s="3"/>
      <c r="K101" s="3"/>
      <c r="L101" s="3"/>
      <c r="M101" s="3"/>
    </row>
    <row r="102" spans="1:14" ht="15" customHeight="1" x14ac:dyDescent="0.25">
      <c r="B102" s="2"/>
      <c r="C102" s="2"/>
      <c r="D102" s="2"/>
      <c r="F102" s="2"/>
      <c r="G102" s="3"/>
      <c r="H102" s="3"/>
      <c r="I102" s="3"/>
      <c r="J102" s="3"/>
      <c r="K102" s="3"/>
      <c r="L102" s="3"/>
      <c r="M102" s="3"/>
    </row>
    <row r="103" spans="1:14" ht="15" customHeight="1" x14ac:dyDescent="0.25">
      <c r="A103" s="1" t="str">
        <f>A1</f>
        <v>Sat</v>
      </c>
      <c r="B103" s="1" t="str">
        <f>B1</f>
        <v>Transp-pol</v>
      </c>
      <c r="C103" s="1"/>
      <c r="D103" s="1" t="str">
        <f t="shared" ref="D103:K103" si="25">D1</f>
        <v>Alle zenders/pakketten</v>
      </c>
      <c r="E103" s="1" t="str">
        <f t="shared" si="25"/>
        <v>TopHD pakket € 55,95</v>
      </c>
      <c r="F103" s="1" t="str">
        <f t="shared" si="25"/>
        <v>Entertainment HD pakket € 31,95</v>
      </c>
      <c r="G103" s="1" t="str">
        <f t="shared" si="25"/>
        <v>Familie HD pakket € 21,95</v>
      </c>
      <c r="H103" s="1" t="str">
        <f t="shared" si="25"/>
        <v>Extra kaart Familie HD pakket € 4,50</v>
      </c>
      <c r="I103" s="1" t="str">
        <f t="shared" si="25"/>
        <v>Basis HD pakket € 19,95</v>
      </c>
      <c r="J103" s="1" t="str">
        <f t="shared" si="25"/>
        <v>Basis pakket € 15,95</v>
      </c>
      <c r="K103" s="1" t="str">
        <f t="shared" si="25"/>
        <v>Extra kaart Basis pakket € 4,50</v>
      </c>
      <c r="L103" s="3"/>
      <c r="M103" s="3"/>
    </row>
    <row r="104" spans="1:14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  <c r="M104" s="3"/>
    </row>
    <row r="105" spans="1:14" ht="1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3"/>
      <c r="M105" s="3"/>
    </row>
    <row r="106" spans="1:14" ht="15" customHeight="1" thickBot="1" x14ac:dyDescent="0.3">
      <c r="B106" s="2"/>
      <c r="C106" s="2"/>
      <c r="D106" s="15" t="str">
        <f>COUNTA(D108:D115)&amp;(" Radio-zenders")</f>
        <v>8 Radio-zenders</v>
      </c>
      <c r="E106" s="15" t="str">
        <f t="shared" ref="E106:K106" si="26">COUNTA(E108:E115)&amp;(" Radio-zenders")</f>
        <v>8 Radio-zenders</v>
      </c>
      <c r="F106" s="15" t="str">
        <f t="shared" si="26"/>
        <v>8 Radio-zenders</v>
      </c>
      <c r="G106" s="15" t="str">
        <f t="shared" si="26"/>
        <v>8 Radio-zenders</v>
      </c>
      <c r="H106" s="15" t="str">
        <f t="shared" si="26"/>
        <v>8 Radio-zenders</v>
      </c>
      <c r="I106" s="15" t="str">
        <f t="shared" si="26"/>
        <v>8 Radio-zenders</v>
      </c>
      <c r="J106" s="15" t="str">
        <f t="shared" si="26"/>
        <v>8 Radio-zenders</v>
      </c>
      <c r="K106" s="15" t="str">
        <f t="shared" si="26"/>
        <v>8 Radio-zenders</v>
      </c>
      <c r="L106" s="3"/>
      <c r="M106" s="3"/>
    </row>
    <row r="107" spans="1:14" ht="15" customHeight="1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3"/>
      <c r="M107" s="3"/>
    </row>
    <row r="108" spans="1:14" ht="15" customHeight="1" x14ac:dyDescent="0.25">
      <c r="A108" t="s">
        <v>117</v>
      </c>
      <c r="B108" s="17" t="s">
        <v>130</v>
      </c>
      <c r="C108" s="2"/>
      <c r="D108" s="2" t="s">
        <v>66</v>
      </c>
      <c r="E108" s="2" t="str">
        <f>D108</f>
        <v>NPO Radio 2</v>
      </c>
      <c r="F108" s="2" t="str">
        <f>D108</f>
        <v>NPO Radio 2</v>
      </c>
      <c r="G108" s="2" t="str">
        <f>D108</f>
        <v>NPO Radio 2</v>
      </c>
      <c r="H108" s="2" t="str">
        <f>D108</f>
        <v>NPO Radio 2</v>
      </c>
      <c r="I108" s="2" t="str">
        <f>D108</f>
        <v>NPO Radio 2</v>
      </c>
      <c r="J108" s="2" t="str">
        <f>D108</f>
        <v>NPO Radio 2</v>
      </c>
      <c r="K108" s="2" t="str">
        <f>D108</f>
        <v>NPO Radio 2</v>
      </c>
      <c r="L108" s="3"/>
      <c r="M108" s="3"/>
    </row>
    <row r="109" spans="1:14" ht="15" customHeight="1" x14ac:dyDescent="0.25">
      <c r="A109" t="s">
        <v>117</v>
      </c>
      <c r="B109" s="17" t="s">
        <v>130</v>
      </c>
      <c r="C109" s="2"/>
      <c r="D109" s="2" t="s">
        <v>67</v>
      </c>
      <c r="E109" s="2" t="str">
        <f t="shared" ref="E109:E115" si="27">D109</f>
        <v>NPO 3FM</v>
      </c>
      <c r="F109" s="2" t="str">
        <f t="shared" ref="F109:F115" si="28">D109</f>
        <v>NPO 3FM</v>
      </c>
      <c r="G109" s="2" t="str">
        <f t="shared" ref="G109:G115" si="29">D109</f>
        <v>NPO 3FM</v>
      </c>
      <c r="H109" s="2" t="str">
        <f t="shared" ref="H109:H115" si="30">D109</f>
        <v>NPO 3FM</v>
      </c>
      <c r="I109" s="2" t="str">
        <f t="shared" ref="I109:I115" si="31">D109</f>
        <v>NPO 3FM</v>
      </c>
      <c r="J109" s="2" t="str">
        <f t="shared" ref="J109:J115" si="32">D109</f>
        <v>NPO 3FM</v>
      </c>
      <c r="K109" s="2" t="str">
        <f t="shared" ref="K109:K115" si="33">D109</f>
        <v>NPO 3FM</v>
      </c>
    </row>
    <row r="110" spans="1:14" ht="15" customHeight="1" x14ac:dyDescent="0.25">
      <c r="A110" t="s">
        <v>117</v>
      </c>
      <c r="B110" s="17" t="s">
        <v>130</v>
      </c>
      <c r="C110" s="2"/>
      <c r="D110" s="2" t="s">
        <v>68</v>
      </c>
      <c r="E110" s="2" t="str">
        <f t="shared" si="27"/>
        <v>NPO Radio 4</v>
      </c>
      <c r="F110" s="2" t="str">
        <f t="shared" si="28"/>
        <v>NPO Radio 4</v>
      </c>
      <c r="G110" s="2" t="str">
        <f t="shared" si="29"/>
        <v>NPO Radio 4</v>
      </c>
      <c r="H110" s="2" t="str">
        <f t="shared" si="30"/>
        <v>NPO Radio 4</v>
      </c>
      <c r="I110" s="2" t="str">
        <f t="shared" si="31"/>
        <v>NPO Radio 4</v>
      </c>
      <c r="J110" s="2" t="str">
        <f t="shared" si="32"/>
        <v>NPO Radio 4</v>
      </c>
      <c r="K110" s="2" t="str">
        <f t="shared" si="33"/>
        <v>NPO Radio 4</v>
      </c>
    </row>
    <row r="111" spans="1:14" ht="15" customHeight="1" x14ac:dyDescent="0.25">
      <c r="A111" t="s">
        <v>117</v>
      </c>
      <c r="B111" s="17" t="s">
        <v>130</v>
      </c>
      <c r="C111" s="2"/>
      <c r="D111" s="2" t="s">
        <v>69</v>
      </c>
      <c r="E111" s="2" t="str">
        <f t="shared" si="27"/>
        <v>Radio 538</v>
      </c>
      <c r="F111" s="2" t="str">
        <f t="shared" si="28"/>
        <v>Radio 538</v>
      </c>
      <c r="G111" s="2" t="str">
        <f t="shared" si="29"/>
        <v>Radio 538</v>
      </c>
      <c r="H111" s="2" t="str">
        <f t="shared" si="30"/>
        <v>Radio 538</v>
      </c>
      <c r="I111" s="2" t="str">
        <f t="shared" si="31"/>
        <v>Radio 538</v>
      </c>
      <c r="J111" s="2" t="str">
        <f t="shared" si="32"/>
        <v>Radio 538</v>
      </c>
      <c r="K111" s="2" t="str">
        <f t="shared" si="33"/>
        <v>Radio 538</v>
      </c>
      <c r="L111" s="1"/>
      <c r="M111" s="1"/>
    </row>
    <row r="112" spans="1:14" ht="15" customHeight="1" x14ac:dyDescent="0.25">
      <c r="A112" t="s">
        <v>117</v>
      </c>
      <c r="B112" s="17" t="s">
        <v>130</v>
      </c>
      <c r="C112" s="2"/>
      <c r="D112" s="2" t="s">
        <v>70</v>
      </c>
      <c r="E112" s="2" t="str">
        <f t="shared" si="27"/>
        <v>BNR Nieuwsradio</v>
      </c>
      <c r="F112" s="2" t="str">
        <f t="shared" si="28"/>
        <v>BNR Nieuwsradio</v>
      </c>
      <c r="G112" s="2" t="str">
        <f t="shared" si="29"/>
        <v>BNR Nieuwsradio</v>
      </c>
      <c r="H112" s="2" t="str">
        <f t="shared" si="30"/>
        <v>BNR Nieuwsradio</v>
      </c>
      <c r="I112" s="2" t="str">
        <f t="shared" si="31"/>
        <v>BNR Nieuwsradio</v>
      </c>
      <c r="J112" s="2" t="str">
        <f t="shared" si="32"/>
        <v>BNR Nieuwsradio</v>
      </c>
      <c r="K112" s="2" t="str">
        <f t="shared" si="33"/>
        <v>BNR Nieuwsradio</v>
      </c>
      <c r="L112" s="2"/>
      <c r="M112" s="2"/>
    </row>
    <row r="113" spans="1:13" ht="15" customHeight="1" x14ac:dyDescent="0.25">
      <c r="A113" t="s">
        <v>117</v>
      </c>
      <c r="B113" s="17" t="s">
        <v>123</v>
      </c>
      <c r="C113" s="2"/>
      <c r="D113" s="2" t="s">
        <v>71</v>
      </c>
      <c r="E113" s="2" t="str">
        <f t="shared" si="27"/>
        <v>MNM</v>
      </c>
      <c r="F113" s="2" t="str">
        <f t="shared" si="28"/>
        <v>MNM</v>
      </c>
      <c r="G113" s="2" t="str">
        <f t="shared" si="29"/>
        <v>MNM</v>
      </c>
      <c r="H113" s="2" t="str">
        <f t="shared" si="30"/>
        <v>MNM</v>
      </c>
      <c r="I113" s="2" t="str">
        <f t="shared" si="31"/>
        <v>MNM</v>
      </c>
      <c r="J113" s="2" t="str">
        <f t="shared" si="32"/>
        <v>MNM</v>
      </c>
      <c r="K113" s="2" t="str">
        <f t="shared" si="33"/>
        <v>MNM</v>
      </c>
      <c r="L113" s="2"/>
      <c r="M113" s="2"/>
    </row>
    <row r="114" spans="1:13" ht="15" customHeight="1" x14ac:dyDescent="0.25">
      <c r="A114" t="s">
        <v>117</v>
      </c>
      <c r="B114" s="17" t="s">
        <v>123</v>
      </c>
      <c r="C114" s="2"/>
      <c r="D114" s="2" t="s">
        <v>72</v>
      </c>
      <c r="E114" s="2" t="str">
        <f t="shared" si="27"/>
        <v>Studio Brussel</v>
      </c>
      <c r="F114" s="2" t="str">
        <f t="shared" si="28"/>
        <v>Studio Brussel</v>
      </c>
      <c r="G114" s="2" t="str">
        <f t="shared" si="29"/>
        <v>Studio Brussel</v>
      </c>
      <c r="H114" s="2" t="str">
        <f t="shared" si="30"/>
        <v>Studio Brussel</v>
      </c>
      <c r="I114" s="2" t="str">
        <f t="shared" si="31"/>
        <v>Studio Brussel</v>
      </c>
      <c r="J114" s="2" t="str">
        <f t="shared" si="32"/>
        <v>Studio Brussel</v>
      </c>
      <c r="K114" s="2" t="str">
        <f t="shared" si="33"/>
        <v>Studio Brussel</v>
      </c>
      <c r="L114" s="2"/>
      <c r="M114" s="2"/>
    </row>
    <row r="115" spans="1:13" ht="15" customHeight="1" x14ac:dyDescent="0.25">
      <c r="A115" t="s">
        <v>117</v>
      </c>
      <c r="B115" s="17" t="s">
        <v>123</v>
      </c>
      <c r="C115" s="2"/>
      <c r="D115" s="2" t="s">
        <v>73</v>
      </c>
      <c r="E115" s="2" t="str">
        <f t="shared" si="27"/>
        <v>Klara</v>
      </c>
      <c r="F115" s="2" t="str">
        <f t="shared" si="28"/>
        <v>Klara</v>
      </c>
      <c r="G115" s="2" t="str">
        <f t="shared" si="29"/>
        <v>Klara</v>
      </c>
      <c r="H115" s="2" t="str">
        <f t="shared" si="30"/>
        <v>Klara</v>
      </c>
      <c r="I115" s="2" t="str">
        <f t="shared" si="31"/>
        <v>Klara</v>
      </c>
      <c r="J115" s="2" t="str">
        <f t="shared" si="32"/>
        <v>Klara</v>
      </c>
      <c r="K115" s="2" t="str">
        <f t="shared" si="33"/>
        <v>Klara</v>
      </c>
      <c r="L115" s="2"/>
      <c r="M115" s="2"/>
    </row>
    <row r="116" spans="1:13" ht="15" customHeight="1" x14ac:dyDescent="0.25">
      <c r="L116" s="2"/>
      <c r="M116" s="2"/>
    </row>
    <row r="117" spans="1:13" ht="15" customHeight="1" x14ac:dyDescent="0.25">
      <c r="L117" s="2"/>
      <c r="M117" s="2"/>
    </row>
    <row r="118" spans="1:13" ht="15" customHeight="1" x14ac:dyDescent="0.25">
      <c r="L118" s="2"/>
      <c r="M118" s="2"/>
    </row>
    <row r="119" spans="1:13" ht="15" customHeight="1" x14ac:dyDescent="0.25">
      <c r="D119" s="12" t="s">
        <v>168</v>
      </c>
      <c r="L119" s="2"/>
      <c r="M119" s="2"/>
    </row>
    <row r="120" spans="1:13" ht="15" customHeight="1" x14ac:dyDescent="0.25">
      <c r="L120" s="2"/>
      <c r="M120" s="2"/>
    </row>
    <row r="121" spans="1:13" ht="15" customHeight="1" x14ac:dyDescent="0.25">
      <c r="B121" s="14">
        <v>42735</v>
      </c>
      <c r="D121" t="s">
        <v>174</v>
      </c>
      <c r="L121" s="2"/>
      <c r="M121" s="2"/>
    </row>
    <row r="122" spans="1:13" ht="15" customHeight="1" x14ac:dyDescent="0.25">
      <c r="B122" s="14">
        <v>42735</v>
      </c>
      <c r="D122" t="s">
        <v>186</v>
      </c>
      <c r="L122" s="2"/>
      <c r="M122" s="2"/>
    </row>
    <row r="123" spans="1:13" ht="15" customHeight="1" x14ac:dyDescent="0.25">
      <c r="B123" s="14">
        <v>42640</v>
      </c>
      <c r="D123" t="s">
        <v>169</v>
      </c>
    </row>
    <row r="124" spans="1:13" ht="15" customHeight="1" x14ac:dyDescent="0.25">
      <c r="B124" s="14">
        <v>42555</v>
      </c>
      <c r="D124" t="s">
        <v>180</v>
      </c>
    </row>
    <row r="125" spans="1:13" ht="15" customHeight="1" x14ac:dyDescent="0.25">
      <c r="B125" s="14">
        <v>42552</v>
      </c>
      <c r="D125" t="s">
        <v>182</v>
      </c>
    </row>
    <row r="126" spans="1:13" ht="15" customHeight="1" x14ac:dyDescent="0.25">
      <c r="B126" s="14">
        <v>42552</v>
      </c>
      <c r="D126" t="s">
        <v>173</v>
      </c>
    </row>
    <row r="127" spans="1:13" ht="15" customHeight="1" x14ac:dyDescent="0.25">
      <c r="B127" s="14">
        <v>42552</v>
      </c>
      <c r="D127" t="s">
        <v>181</v>
      </c>
    </row>
    <row r="128" spans="1:13" ht="15" customHeight="1" x14ac:dyDescent="0.25">
      <c r="B128" s="14">
        <v>42552</v>
      </c>
      <c r="D128" t="s">
        <v>179</v>
      </c>
    </row>
    <row r="129" spans="2:4" ht="15" customHeight="1" x14ac:dyDescent="0.25">
      <c r="B129" s="14">
        <v>42461</v>
      </c>
      <c r="D129" t="s">
        <v>200</v>
      </c>
    </row>
    <row r="130" spans="2:4" ht="15" customHeight="1" x14ac:dyDescent="0.25">
      <c r="B130" s="14">
        <v>42461</v>
      </c>
      <c r="D130" t="s">
        <v>178</v>
      </c>
    </row>
    <row r="131" spans="2:4" ht="15" customHeight="1" x14ac:dyDescent="0.25">
      <c r="B131" s="14">
        <v>42402</v>
      </c>
      <c r="D131" t="s">
        <v>201</v>
      </c>
    </row>
  </sheetData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K134"/>
  <sheetViews>
    <sheetView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5703125" customWidth="1"/>
    <col min="3" max="3" width="7.42578125" customWidth="1"/>
    <col min="4" max="4" width="27" customWidth="1"/>
    <col min="5" max="5" width="29.5703125" customWidth="1"/>
    <col min="6" max="6" width="27.7109375" customWidth="1"/>
    <col min="7" max="7" width="32.140625" customWidth="1"/>
    <col min="8" max="8" width="25.42578125" customWidth="1"/>
    <col min="9" max="9" width="25.5703125" customWidth="1"/>
    <col min="10" max="10" width="27" customWidth="1"/>
    <col min="11" max="11" width="12.5703125" customWidth="1"/>
  </cols>
  <sheetData>
    <row r="1" spans="1:11" ht="15" customHeight="1" x14ac:dyDescent="0.25">
      <c r="A1" s="1" t="s">
        <v>116</v>
      </c>
      <c r="B1" s="1" t="s">
        <v>118</v>
      </c>
      <c r="C1" s="1" t="s">
        <v>112</v>
      </c>
      <c r="D1" s="1" t="s">
        <v>111</v>
      </c>
      <c r="E1" s="1" t="s">
        <v>140</v>
      </c>
      <c r="F1" s="1" t="s">
        <v>141</v>
      </c>
      <c r="G1" s="1" t="s">
        <v>103</v>
      </c>
      <c r="H1" s="1" t="s">
        <v>142</v>
      </c>
      <c r="I1" s="1" t="s">
        <v>139</v>
      </c>
      <c r="J1" s="1" t="s">
        <v>102</v>
      </c>
      <c r="K1" s="1" t="s">
        <v>137</v>
      </c>
    </row>
    <row r="2" spans="1:11" ht="15" customHeight="1" x14ac:dyDescent="0.25">
      <c r="B2" s="1"/>
      <c r="C2" s="1" t="s">
        <v>110</v>
      </c>
      <c r="D2" s="1"/>
      <c r="E2" s="11"/>
      <c r="F2" s="11"/>
      <c r="G2" s="1"/>
      <c r="H2" s="1"/>
      <c r="I2" s="1"/>
      <c r="J2" s="1"/>
      <c r="K2" s="1" t="s">
        <v>136</v>
      </c>
    </row>
    <row r="3" spans="1:11" ht="15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1" ht="15" customHeight="1" thickBot="1" x14ac:dyDescent="0.3">
      <c r="A4" s="16"/>
      <c r="B4" s="9"/>
      <c r="C4" s="9"/>
      <c r="D4" s="15" t="str">
        <f>COUNTA(D6:D103)&amp;(" TV-zenders")</f>
        <v>98 TV-zenders</v>
      </c>
      <c r="E4" s="15" t="str">
        <f>COUNTA(E6:E24,E29:E34,E37,E39:E102)&amp;(" TV-zenders")</f>
        <v>90 TV-zenders</v>
      </c>
      <c r="F4" s="15" t="str">
        <f>COUNTA(F6:F24,F29:F30,F32:F34,F40,F43:F61,F63:F84,F86:F88,F90:F95,F100)&amp;(" TV-zenders")</f>
        <v>76 TV-zenders</v>
      </c>
      <c r="G4" s="15" t="str">
        <f>COUNTA(G6:G21,G23:G24,G29:G30,G32:G34,G40,G43:G55,G57:G61,G63:G84,G86:G88,G90:G95,G100)&amp;(" TV-zenders")</f>
        <v>74 TV-zenders</v>
      </c>
      <c r="H4" s="15" t="str">
        <f>COUNTA(H6:H24,H29:H30,H32:H33,H45,H48:H49,H51,H54,H56,H58,H67,H69:H76,H78:H81,H83:H84,H86:H88,H90:H95,H100)&amp;(" TV-zenders")</f>
        <v>55 TV-zenders</v>
      </c>
      <c r="I4" s="15" t="str">
        <f>COUNTA(I6:I24,I29:I30,I32:I33,I45,I48:I49,I51,I54,I58,I67,I69:I75,I78:I81,I83:I84,I86:I88,I90:I95,I100)&amp;(" TV-zenders")</f>
        <v>53 TV-zenders</v>
      </c>
      <c r="J4" s="15" t="str">
        <f>COUNTA(J6:J21,J23:J24,J29:J30,J32:J33,J45,J48:J49,J51,J54,J58,J67,J69:J75,J78:J81,J83:J84,J86:J88,J90:J95,J100)&amp;(" TV-zenders")</f>
        <v>52 TV-zenders</v>
      </c>
    </row>
    <row r="5" spans="1:11" ht="15" customHeight="1" x14ac:dyDescent="0.25"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t="s">
        <v>117</v>
      </c>
      <c r="B6" s="8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 t="shared" ref="H6:H24" si="0">D6</f>
        <v>NPO 1 HD</v>
      </c>
      <c r="I6" s="2" t="str">
        <f t="shared" ref="I6:I24" si="1">D6</f>
        <v>NPO 1 HD</v>
      </c>
      <c r="J6" s="2" t="str">
        <f t="shared" ref="J6:J21" si="2">D6</f>
        <v>NPO 1 HD</v>
      </c>
    </row>
    <row r="7" spans="1:11" ht="15" customHeight="1" x14ac:dyDescent="0.25">
      <c r="A7" t="s">
        <v>117</v>
      </c>
      <c r="B7" s="7" t="s">
        <v>120</v>
      </c>
      <c r="C7" s="2" t="s">
        <v>108</v>
      </c>
      <c r="D7" s="2" t="s">
        <v>1</v>
      </c>
      <c r="E7" s="2" t="str">
        <f t="shared" ref="E7:E24" si="3">D7</f>
        <v>NPO 2 HD</v>
      </c>
      <c r="F7" s="2" t="str">
        <f t="shared" ref="F7:F24" si="4">D7</f>
        <v>NPO 2 HD</v>
      </c>
      <c r="G7" s="2" t="str">
        <f t="shared" ref="G7:G21" si="5">D7</f>
        <v>NPO 2 HD</v>
      </c>
      <c r="H7" s="2" t="str">
        <f t="shared" si="0"/>
        <v>NPO 2 HD</v>
      </c>
      <c r="I7" s="2" t="str">
        <f t="shared" si="1"/>
        <v>NPO 2 HD</v>
      </c>
      <c r="J7" s="2" t="str">
        <f t="shared" si="2"/>
        <v>NPO 2 HD</v>
      </c>
    </row>
    <row r="8" spans="1:11" ht="15" customHeight="1" x14ac:dyDescent="0.25">
      <c r="A8" t="s">
        <v>117</v>
      </c>
      <c r="B8" s="7" t="s">
        <v>119</v>
      </c>
      <c r="C8" s="2" t="s">
        <v>108</v>
      </c>
      <c r="D8" s="2" t="s">
        <v>2</v>
      </c>
      <c r="E8" s="2" t="str">
        <f t="shared" si="3"/>
        <v>NPO 3 HD</v>
      </c>
      <c r="F8" s="2" t="str">
        <f t="shared" si="4"/>
        <v>NPO 3 HD</v>
      </c>
      <c r="G8" s="2" t="str">
        <f t="shared" si="5"/>
        <v>NPO 3 HD</v>
      </c>
      <c r="H8" s="2" t="str">
        <f t="shared" si="0"/>
        <v>NPO 3 HD</v>
      </c>
      <c r="I8" s="2" t="str">
        <f t="shared" si="1"/>
        <v>NPO 3 HD</v>
      </c>
      <c r="J8" s="2" t="str">
        <f t="shared" si="2"/>
        <v>NPO 3 HD</v>
      </c>
    </row>
    <row r="9" spans="1:11" ht="15" customHeight="1" x14ac:dyDescent="0.25">
      <c r="A9" t="s">
        <v>117</v>
      </c>
      <c r="B9" s="7" t="s">
        <v>122</v>
      </c>
      <c r="C9" s="2" t="s">
        <v>108</v>
      </c>
      <c r="D9" s="2" t="s">
        <v>3</v>
      </c>
      <c r="E9" s="2" t="str">
        <f t="shared" si="3"/>
        <v>RTL 4 HD</v>
      </c>
      <c r="F9" s="2" t="str">
        <f t="shared" si="4"/>
        <v>RTL 4 HD</v>
      </c>
      <c r="G9" s="2" t="str">
        <f t="shared" si="5"/>
        <v>RTL 4 HD</v>
      </c>
      <c r="H9" s="2" t="str">
        <f t="shared" si="0"/>
        <v>RTL 4 HD</v>
      </c>
      <c r="I9" s="2" t="str">
        <f t="shared" si="1"/>
        <v>RTL 4 HD</v>
      </c>
      <c r="J9" s="2" t="str">
        <f t="shared" si="2"/>
        <v>RTL 4 HD</v>
      </c>
    </row>
    <row r="10" spans="1:11" ht="15" customHeight="1" x14ac:dyDescent="0.25">
      <c r="A10" t="s">
        <v>117</v>
      </c>
      <c r="B10" s="7" t="s">
        <v>122</v>
      </c>
      <c r="C10" s="2" t="s">
        <v>108</v>
      </c>
      <c r="D10" s="2" t="s">
        <v>4</v>
      </c>
      <c r="E10" s="2" t="str">
        <f t="shared" si="3"/>
        <v>RTL 5 HD</v>
      </c>
      <c r="F10" s="2" t="str">
        <f t="shared" si="4"/>
        <v>RTL 5 HD</v>
      </c>
      <c r="G10" s="2" t="str">
        <f t="shared" si="5"/>
        <v>RTL 5 HD</v>
      </c>
      <c r="H10" s="2" t="str">
        <f t="shared" si="0"/>
        <v>RTL 5 HD</v>
      </c>
      <c r="I10" s="2" t="str">
        <f t="shared" si="1"/>
        <v>RTL 5 HD</v>
      </c>
      <c r="J10" s="2" t="str">
        <f t="shared" si="2"/>
        <v>RTL 5 HD</v>
      </c>
    </row>
    <row r="11" spans="1:11" ht="15" customHeight="1" x14ac:dyDescent="0.25">
      <c r="A11" t="s">
        <v>117</v>
      </c>
      <c r="B11" s="7" t="s">
        <v>120</v>
      </c>
      <c r="C11" s="2" t="s">
        <v>108</v>
      </c>
      <c r="D11" s="2" t="s">
        <v>5</v>
      </c>
      <c r="E11" s="2" t="str">
        <f t="shared" si="3"/>
        <v>SBS 6 HD</v>
      </c>
      <c r="F11" s="2" t="str">
        <f t="shared" si="4"/>
        <v>SBS 6 HD</v>
      </c>
      <c r="G11" s="2" t="str">
        <f t="shared" si="5"/>
        <v>SBS 6 HD</v>
      </c>
      <c r="H11" s="2" t="str">
        <f t="shared" si="0"/>
        <v>SBS 6 HD</v>
      </c>
      <c r="I11" s="2" t="str">
        <f t="shared" si="1"/>
        <v>SBS 6 HD</v>
      </c>
      <c r="J11" s="2" t="str">
        <f t="shared" si="2"/>
        <v>SBS 6 HD</v>
      </c>
    </row>
    <row r="12" spans="1:11" ht="15" customHeight="1" x14ac:dyDescent="0.25">
      <c r="A12" t="s">
        <v>117</v>
      </c>
      <c r="B12" s="7" t="s">
        <v>122</v>
      </c>
      <c r="C12" s="2" t="s">
        <v>108</v>
      </c>
      <c r="D12" s="2" t="s">
        <v>6</v>
      </c>
      <c r="E12" s="2" t="str">
        <f t="shared" si="3"/>
        <v>RTL 7 HD</v>
      </c>
      <c r="F12" s="2" t="str">
        <f t="shared" si="4"/>
        <v>RTL 7 HD</v>
      </c>
      <c r="G12" s="2" t="str">
        <f t="shared" si="5"/>
        <v>RTL 7 HD</v>
      </c>
      <c r="H12" s="2" t="str">
        <f t="shared" si="0"/>
        <v>RTL 7 HD</v>
      </c>
      <c r="I12" s="2" t="str">
        <f t="shared" si="1"/>
        <v>RTL 7 HD</v>
      </c>
      <c r="J12" s="2" t="str">
        <f t="shared" si="2"/>
        <v>RTL 7 HD</v>
      </c>
    </row>
    <row r="13" spans="1:11" ht="15" customHeight="1" x14ac:dyDescent="0.25">
      <c r="A13" t="s">
        <v>117</v>
      </c>
      <c r="B13" s="7" t="s">
        <v>119</v>
      </c>
      <c r="C13" s="2" t="s">
        <v>108</v>
      </c>
      <c r="D13" s="2" t="s">
        <v>99</v>
      </c>
      <c r="E13" s="2" t="str">
        <f t="shared" si="3"/>
        <v>Veronica / DisneyXD HD</v>
      </c>
      <c r="F13" s="2" t="str">
        <f t="shared" si="4"/>
        <v>Veronica / DisneyXD HD</v>
      </c>
      <c r="G13" s="2" t="str">
        <f t="shared" si="5"/>
        <v>Veronica / DisneyXD HD</v>
      </c>
      <c r="H13" s="2" t="str">
        <f t="shared" si="0"/>
        <v>Veronica / DisneyXD HD</v>
      </c>
      <c r="I13" s="2" t="str">
        <f t="shared" si="1"/>
        <v>Veronica / DisneyXD HD</v>
      </c>
      <c r="J13" s="2" t="str">
        <f t="shared" si="2"/>
        <v>Veronica / DisneyXD HD</v>
      </c>
    </row>
    <row r="14" spans="1:11" ht="15" customHeight="1" x14ac:dyDescent="0.25">
      <c r="A14" t="s">
        <v>117</v>
      </c>
      <c r="B14" s="7" t="s">
        <v>119</v>
      </c>
      <c r="C14" s="2" t="s">
        <v>108</v>
      </c>
      <c r="D14" s="2" t="s">
        <v>7</v>
      </c>
      <c r="E14" s="2" t="str">
        <f t="shared" si="3"/>
        <v>Net5 HD</v>
      </c>
      <c r="F14" s="2" t="str">
        <f t="shared" si="4"/>
        <v>Net5 HD</v>
      </c>
      <c r="G14" s="2" t="str">
        <f t="shared" si="5"/>
        <v>Net5 HD</v>
      </c>
      <c r="H14" s="2" t="str">
        <f t="shared" si="0"/>
        <v>Net5 HD</v>
      </c>
      <c r="I14" s="2" t="str">
        <f t="shared" si="1"/>
        <v>Net5 HD</v>
      </c>
      <c r="J14" s="2" t="str">
        <f t="shared" si="2"/>
        <v>Net5 HD</v>
      </c>
    </row>
    <row r="15" spans="1:11" ht="15" customHeight="1" x14ac:dyDescent="0.25">
      <c r="A15" t="s">
        <v>117</v>
      </c>
      <c r="B15" s="7" t="s">
        <v>122</v>
      </c>
      <c r="C15" s="2" t="s">
        <v>108</v>
      </c>
      <c r="D15" s="2" t="s">
        <v>8</v>
      </c>
      <c r="E15" s="2" t="str">
        <f t="shared" si="3"/>
        <v>RTL 8 HD</v>
      </c>
      <c r="F15" s="2" t="str">
        <f t="shared" si="4"/>
        <v>RTL 8 HD</v>
      </c>
      <c r="G15" s="2" t="str">
        <f t="shared" si="5"/>
        <v>RTL 8 HD</v>
      </c>
      <c r="H15" s="2" t="str">
        <f t="shared" si="0"/>
        <v>RTL 8 HD</v>
      </c>
      <c r="I15" s="2" t="str">
        <f t="shared" si="1"/>
        <v>RTL 8 HD</v>
      </c>
      <c r="J15" s="2" t="str">
        <f t="shared" si="2"/>
        <v>RTL 8 HD</v>
      </c>
    </row>
    <row r="16" spans="1:11" ht="15" customHeight="1" x14ac:dyDescent="0.25">
      <c r="A16" t="s">
        <v>117</v>
      </c>
      <c r="B16" s="7" t="s">
        <v>120</v>
      </c>
      <c r="C16" s="2" t="s">
        <v>109</v>
      </c>
      <c r="D16" s="2" t="s">
        <v>9</v>
      </c>
      <c r="E16" s="2" t="str">
        <f t="shared" si="3"/>
        <v>FOX</v>
      </c>
      <c r="F16" s="2" t="str">
        <f t="shared" si="4"/>
        <v>FOX</v>
      </c>
      <c r="G16" s="2" t="str">
        <f t="shared" si="5"/>
        <v>FOX</v>
      </c>
      <c r="H16" s="2" t="str">
        <f t="shared" si="0"/>
        <v>FOX</v>
      </c>
      <c r="I16" s="2" t="str">
        <f t="shared" si="1"/>
        <v>FOX</v>
      </c>
      <c r="J16" s="2" t="str">
        <f t="shared" si="2"/>
        <v>FOX</v>
      </c>
    </row>
    <row r="17" spans="1:11" ht="15" customHeight="1" x14ac:dyDescent="0.25">
      <c r="A17" t="s">
        <v>117</v>
      </c>
      <c r="B17" s="7" t="s">
        <v>123</v>
      </c>
      <c r="C17" s="2" t="s">
        <v>109</v>
      </c>
      <c r="D17" s="5" t="s">
        <v>10</v>
      </c>
      <c r="E17" s="2" t="str">
        <f t="shared" si="3"/>
        <v>SBS9</v>
      </c>
      <c r="F17" s="2" t="str">
        <f t="shared" si="4"/>
        <v>SBS9</v>
      </c>
      <c r="G17" s="2" t="str">
        <f t="shared" si="5"/>
        <v>SBS9</v>
      </c>
      <c r="H17" s="2" t="str">
        <f t="shared" si="0"/>
        <v>SBS9</v>
      </c>
      <c r="I17" s="2" t="str">
        <f t="shared" si="1"/>
        <v>SBS9</v>
      </c>
      <c r="J17" s="2" t="str">
        <f t="shared" si="2"/>
        <v>SBS9</v>
      </c>
    </row>
    <row r="18" spans="1:11" ht="15" customHeight="1" x14ac:dyDescent="0.25">
      <c r="A18" t="s">
        <v>117</v>
      </c>
      <c r="B18" s="7" t="s">
        <v>122</v>
      </c>
      <c r="C18" s="2" t="s">
        <v>109</v>
      </c>
      <c r="D18" s="2" t="s">
        <v>11</v>
      </c>
      <c r="E18" s="2" t="str">
        <f t="shared" si="3"/>
        <v>RTL Z</v>
      </c>
      <c r="F18" s="2" t="str">
        <f t="shared" si="4"/>
        <v>RTL Z</v>
      </c>
      <c r="G18" s="2" t="str">
        <f t="shared" si="5"/>
        <v>RTL Z</v>
      </c>
      <c r="H18" s="2" t="str">
        <f t="shared" si="0"/>
        <v>RTL Z</v>
      </c>
      <c r="I18" s="2" t="str">
        <f t="shared" si="1"/>
        <v>RTL Z</v>
      </c>
      <c r="J18" s="2" t="str">
        <f t="shared" si="2"/>
        <v>RTL Z</v>
      </c>
    </row>
    <row r="19" spans="1:11" ht="15" customHeight="1" x14ac:dyDescent="0.25">
      <c r="A19" t="s">
        <v>117</v>
      </c>
      <c r="B19" s="7" t="s">
        <v>119</v>
      </c>
      <c r="C19" s="2" t="s">
        <v>108</v>
      </c>
      <c r="D19" s="2" t="s">
        <v>12</v>
      </c>
      <c r="E19" s="2" t="str">
        <f t="shared" si="3"/>
        <v>één HD</v>
      </c>
      <c r="F19" s="2" t="str">
        <f t="shared" si="4"/>
        <v>één HD</v>
      </c>
      <c r="G19" s="2" t="str">
        <f t="shared" si="5"/>
        <v>één HD</v>
      </c>
      <c r="H19" s="2" t="str">
        <f t="shared" si="0"/>
        <v>één HD</v>
      </c>
      <c r="I19" s="2" t="str">
        <f t="shared" si="1"/>
        <v>één HD</v>
      </c>
      <c r="J19" s="2" t="str">
        <f t="shared" si="2"/>
        <v>één HD</v>
      </c>
    </row>
    <row r="20" spans="1:11" ht="15" customHeight="1" x14ac:dyDescent="0.25">
      <c r="A20" t="s">
        <v>117</v>
      </c>
      <c r="B20" s="7" t="s">
        <v>119</v>
      </c>
      <c r="C20" s="2" t="s">
        <v>108</v>
      </c>
      <c r="D20" s="2" t="s">
        <v>13</v>
      </c>
      <c r="E20" s="2" t="str">
        <f t="shared" si="3"/>
        <v>Canvas HD</v>
      </c>
      <c r="F20" s="2" t="str">
        <f t="shared" si="4"/>
        <v>Canvas HD</v>
      </c>
      <c r="G20" s="2" t="str">
        <f t="shared" si="5"/>
        <v>Canvas HD</v>
      </c>
      <c r="H20" s="2" t="str">
        <f t="shared" si="0"/>
        <v>Canvas HD</v>
      </c>
      <c r="I20" s="2" t="str">
        <f t="shared" si="1"/>
        <v>Canvas HD</v>
      </c>
      <c r="J20" s="2" t="str">
        <f t="shared" si="2"/>
        <v>Canvas HD</v>
      </c>
    </row>
    <row r="21" spans="1:11" ht="15" customHeight="1" x14ac:dyDescent="0.25">
      <c r="A21" t="s">
        <v>121</v>
      </c>
      <c r="B21" s="7" t="s">
        <v>124</v>
      </c>
      <c r="C21" s="2" t="s">
        <v>109</v>
      </c>
      <c r="D21" s="2" t="s">
        <v>14</v>
      </c>
      <c r="E21" s="2" t="str">
        <f t="shared" si="3"/>
        <v>Comedy Central</v>
      </c>
      <c r="F21" s="2" t="str">
        <f t="shared" si="4"/>
        <v>Comedy Central</v>
      </c>
      <c r="G21" s="2" t="str">
        <f t="shared" si="5"/>
        <v>Comedy Central</v>
      </c>
      <c r="H21" s="2" t="str">
        <f t="shared" si="0"/>
        <v>Comedy Central</v>
      </c>
      <c r="I21" s="2" t="str">
        <f t="shared" si="1"/>
        <v>Comedy Central</v>
      </c>
      <c r="J21" s="2" t="str">
        <f t="shared" si="2"/>
        <v>Comedy Central</v>
      </c>
    </row>
    <row r="22" spans="1:11" ht="15" customHeight="1" x14ac:dyDescent="0.25">
      <c r="A22" t="s">
        <v>117</v>
      </c>
      <c r="B22" s="7" t="s">
        <v>125</v>
      </c>
      <c r="C22" s="2" t="s">
        <v>108</v>
      </c>
      <c r="D22" s="2" t="s">
        <v>113</v>
      </c>
      <c r="E22" s="2" t="str">
        <f t="shared" si="3"/>
        <v>Discovery Showcase HD</v>
      </c>
      <c r="F22" s="2" t="str">
        <f t="shared" si="4"/>
        <v>Discovery Showcase HD</v>
      </c>
      <c r="G22" s="3" t="s">
        <v>15</v>
      </c>
      <c r="H22" s="2" t="str">
        <f t="shared" si="0"/>
        <v>Discovery Showcase HD</v>
      </c>
      <c r="I22" s="2" t="str">
        <f t="shared" si="1"/>
        <v>Discovery Showcase HD</v>
      </c>
      <c r="J22" s="3" t="s">
        <v>15</v>
      </c>
    </row>
    <row r="23" spans="1:11" ht="15" customHeight="1" x14ac:dyDescent="0.25">
      <c r="A23" t="s">
        <v>117</v>
      </c>
      <c r="B23" s="7" t="s">
        <v>123</v>
      </c>
      <c r="C23" s="2" t="s">
        <v>108</v>
      </c>
      <c r="D23" s="2" t="s">
        <v>16</v>
      </c>
      <c r="E23" s="2" t="str">
        <f t="shared" si="3"/>
        <v>National Geographic HD</v>
      </c>
      <c r="F23" s="2" t="str">
        <f t="shared" si="4"/>
        <v>National Geographic HD</v>
      </c>
      <c r="G23" s="2" t="str">
        <f>D23</f>
        <v>National Geographic HD</v>
      </c>
      <c r="H23" s="2" t="str">
        <f t="shared" si="0"/>
        <v>National Geographic HD</v>
      </c>
      <c r="I23" s="2" t="str">
        <f t="shared" si="1"/>
        <v>National Geographic HD</v>
      </c>
      <c r="J23" s="2" t="str">
        <f>D23</f>
        <v>National Geographic HD</v>
      </c>
    </row>
    <row r="24" spans="1:11" ht="15" customHeight="1" x14ac:dyDescent="0.25">
      <c r="A24" t="s">
        <v>121</v>
      </c>
      <c r="B24" s="7" t="s">
        <v>124</v>
      </c>
      <c r="C24" s="2" t="s">
        <v>109</v>
      </c>
      <c r="D24" s="2" t="s">
        <v>17</v>
      </c>
      <c r="E24" s="2" t="str">
        <f t="shared" si="3"/>
        <v>Nickelodeon / Spike</v>
      </c>
      <c r="F24" s="2" t="str">
        <f t="shared" si="4"/>
        <v>Nickelodeon / Spike</v>
      </c>
      <c r="G24" s="2" t="str">
        <f>D24</f>
        <v>Nickelodeon / Spike</v>
      </c>
      <c r="H24" s="2" t="str">
        <f t="shared" si="0"/>
        <v>Nickelodeon / Spike</v>
      </c>
      <c r="I24" s="2" t="str">
        <f t="shared" si="1"/>
        <v>Nickelodeon / Spike</v>
      </c>
      <c r="J24" s="2" t="str">
        <f>D24</f>
        <v>Nickelodeon / Spike</v>
      </c>
    </row>
    <row r="25" spans="1:11" ht="15" customHeight="1" x14ac:dyDescent="0.25">
      <c r="A25" t="s">
        <v>117</v>
      </c>
      <c r="B25" s="7" t="s">
        <v>123</v>
      </c>
      <c r="C25" s="2" t="s">
        <v>108</v>
      </c>
      <c r="D25" s="2" t="s">
        <v>18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</row>
    <row r="26" spans="1:11" ht="15" customHeight="1" x14ac:dyDescent="0.25">
      <c r="A26" t="s">
        <v>117</v>
      </c>
      <c r="B26" s="7" t="s">
        <v>123</v>
      </c>
      <c r="C26" s="2" t="s">
        <v>109</v>
      </c>
      <c r="D26" s="2" t="s">
        <v>19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</row>
    <row r="27" spans="1:11" ht="15" customHeight="1" x14ac:dyDescent="0.25">
      <c r="A27" t="s">
        <v>117</v>
      </c>
      <c r="B27" s="7" t="s">
        <v>123</v>
      </c>
      <c r="C27" s="2" t="s">
        <v>109</v>
      </c>
      <c r="D27" s="2" t="s">
        <v>76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</row>
    <row r="28" spans="1:11" ht="15" customHeight="1" x14ac:dyDescent="0.25">
      <c r="A28" t="s">
        <v>117</v>
      </c>
      <c r="B28" s="7" t="s">
        <v>123</v>
      </c>
      <c r="C28" s="2" t="s">
        <v>109</v>
      </c>
      <c r="D28" s="2" t="s">
        <v>84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</row>
    <row r="29" spans="1:11" ht="15" customHeight="1" x14ac:dyDescent="0.25">
      <c r="A29" t="s">
        <v>117</v>
      </c>
      <c r="B29" s="7" t="s">
        <v>125</v>
      </c>
      <c r="C29" s="2" t="s">
        <v>108</v>
      </c>
      <c r="D29" s="2" t="s">
        <v>85</v>
      </c>
      <c r="E29" s="2" t="str">
        <f>D29</f>
        <v>Film Europe HD</v>
      </c>
      <c r="F29" s="2" t="str">
        <f>D29</f>
        <v>Film Europe HD</v>
      </c>
      <c r="G29" s="2" t="str">
        <f>D29</f>
        <v>Film Europe HD</v>
      </c>
      <c r="H29" s="2" t="str">
        <f>D29</f>
        <v>Film Europe HD</v>
      </c>
      <c r="I29" s="2" t="str">
        <f>D29</f>
        <v>Film Europe HD</v>
      </c>
      <c r="J29" s="2" t="str">
        <f>D29</f>
        <v>Film Europe HD</v>
      </c>
    </row>
    <row r="30" spans="1:11" ht="15" customHeight="1" x14ac:dyDescent="0.25">
      <c r="A30" t="s">
        <v>121</v>
      </c>
      <c r="B30" s="7" t="s">
        <v>126</v>
      </c>
      <c r="C30" s="2" t="s">
        <v>108</v>
      </c>
      <c r="D30" s="2" t="s">
        <v>86</v>
      </c>
      <c r="E30" s="2" t="str">
        <f t="shared" ref="E30:E34" si="6">D30</f>
        <v>Insight TV HD</v>
      </c>
      <c r="F30" s="2" t="str">
        <f>D30</f>
        <v>Insight TV HD</v>
      </c>
      <c r="G30" s="2" t="str">
        <f>D30</f>
        <v>Insight TV HD</v>
      </c>
      <c r="H30" s="2" t="str">
        <f>D30</f>
        <v>Insight TV HD</v>
      </c>
      <c r="I30" s="2" t="str">
        <f>D30</f>
        <v>Insight TV HD</v>
      </c>
      <c r="J30" s="2" t="str">
        <f>D30</f>
        <v>Insight TV HD</v>
      </c>
      <c r="K30" t="s">
        <v>184</v>
      </c>
    </row>
    <row r="31" spans="1:11" ht="15" customHeight="1" x14ac:dyDescent="0.25">
      <c r="A31" t="s">
        <v>117</v>
      </c>
      <c r="B31" s="7" t="s">
        <v>127</v>
      </c>
      <c r="C31" s="2" t="s">
        <v>108</v>
      </c>
      <c r="D31" s="2" t="s">
        <v>58</v>
      </c>
      <c r="E31" s="2" t="str">
        <f t="shared" si="6"/>
        <v>Nautical Channel HD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</row>
    <row r="32" spans="1:11" ht="15" customHeight="1" x14ac:dyDescent="0.25">
      <c r="A32" t="s">
        <v>117</v>
      </c>
      <c r="B32" s="7" t="s">
        <v>123</v>
      </c>
      <c r="C32" s="2" t="s">
        <v>108</v>
      </c>
      <c r="D32" s="2" t="s">
        <v>74</v>
      </c>
      <c r="E32" s="2" t="str">
        <f t="shared" si="6"/>
        <v>Eurosport 1 HD (NL)</v>
      </c>
      <c r="F32" s="2" t="str">
        <f>D32</f>
        <v>Eurosport 1 HD (NL)</v>
      </c>
      <c r="G32" s="2" t="str">
        <f>D32</f>
        <v>Eurosport 1 HD (NL)</v>
      </c>
      <c r="H32" s="2" t="str">
        <f>D32</f>
        <v>Eurosport 1 HD (NL)</v>
      </c>
      <c r="I32" s="2" t="str">
        <f>D32</f>
        <v>Eurosport 1 HD (NL)</v>
      </c>
      <c r="J32" s="2" t="str">
        <f>D32</f>
        <v>Eurosport 1 HD (NL)</v>
      </c>
    </row>
    <row r="33" spans="1:11" ht="15" customHeight="1" x14ac:dyDescent="0.25">
      <c r="A33" t="s">
        <v>117</v>
      </c>
      <c r="B33" s="7" t="s">
        <v>122</v>
      </c>
      <c r="C33" s="2" t="s">
        <v>109</v>
      </c>
      <c r="D33" s="2" t="s">
        <v>75</v>
      </c>
      <c r="E33" s="2" t="str">
        <f t="shared" si="6"/>
        <v>Eurosport 2 (NL)</v>
      </c>
      <c r="F33" s="2" t="str">
        <f t="shared" ref="F33:F34" si="7">D33</f>
        <v>Eurosport 2 (NL)</v>
      </c>
      <c r="G33" s="2" t="str">
        <f t="shared" ref="G33:G34" si="8">D33</f>
        <v>Eurosport 2 (NL)</v>
      </c>
      <c r="H33" s="2" t="str">
        <f>D33</f>
        <v>Eurosport 2 (NL)</v>
      </c>
      <c r="I33" s="2" t="str">
        <f>D33</f>
        <v>Eurosport 2 (NL)</v>
      </c>
      <c r="J33" s="2" t="str">
        <f>D33</f>
        <v>Eurosport 2 (NL)</v>
      </c>
    </row>
    <row r="34" spans="1:11" ht="15" customHeight="1" x14ac:dyDescent="0.25">
      <c r="A34" t="s">
        <v>117</v>
      </c>
      <c r="B34" s="7" t="s">
        <v>120</v>
      </c>
      <c r="C34" s="2" t="s">
        <v>108</v>
      </c>
      <c r="D34" s="2" t="s">
        <v>94</v>
      </c>
      <c r="E34" s="2" t="str">
        <f t="shared" si="6"/>
        <v>FOX Sports 1 HD Eredivisie</v>
      </c>
      <c r="F34" s="2" t="str">
        <f t="shared" si="7"/>
        <v>FOX Sports 1 HD Eredivisie</v>
      </c>
      <c r="G34" s="2" t="str">
        <f t="shared" si="8"/>
        <v>FOX Sports 1 HD Eredivisie</v>
      </c>
      <c r="H34" s="3" t="s">
        <v>15</v>
      </c>
      <c r="I34" s="3" t="s">
        <v>15</v>
      </c>
      <c r="J34" s="3" t="s">
        <v>15</v>
      </c>
      <c r="K34" s="6"/>
    </row>
    <row r="35" spans="1:11" ht="15" customHeight="1" x14ac:dyDescent="0.25">
      <c r="A35" t="s">
        <v>117</v>
      </c>
      <c r="B35" s="7" t="s">
        <v>119</v>
      </c>
      <c r="C35" s="2" t="s">
        <v>108</v>
      </c>
      <c r="D35" s="2" t="s">
        <v>96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5" t="s">
        <v>138</v>
      </c>
    </row>
    <row r="36" spans="1:11" ht="15" customHeight="1" x14ac:dyDescent="0.25">
      <c r="A36" t="s">
        <v>117</v>
      </c>
      <c r="B36" s="7" t="s">
        <v>120</v>
      </c>
      <c r="C36" s="2" t="s">
        <v>108</v>
      </c>
      <c r="D36" s="2" t="s">
        <v>97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3" t="s">
        <v>15</v>
      </c>
      <c r="K36" s="5"/>
    </row>
    <row r="37" spans="1:11" ht="15" customHeight="1" x14ac:dyDescent="0.25">
      <c r="A37" t="s">
        <v>117</v>
      </c>
      <c r="B37" s="7" t="s">
        <v>123</v>
      </c>
      <c r="C37" s="2" t="s">
        <v>108</v>
      </c>
      <c r="D37" s="2" t="s">
        <v>20</v>
      </c>
      <c r="E37" s="2" t="str">
        <f>D37</f>
        <v>Ziggo Sport Select HD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</row>
    <row r="38" spans="1:11" ht="15" customHeight="1" x14ac:dyDescent="0.25">
      <c r="A38" t="s">
        <v>117</v>
      </c>
      <c r="B38" s="7" t="s">
        <v>123</v>
      </c>
      <c r="C38" s="2" t="s">
        <v>109</v>
      </c>
      <c r="D38" s="2" t="s">
        <v>21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</row>
    <row r="39" spans="1:11" ht="15" customHeight="1" x14ac:dyDescent="0.25">
      <c r="A39" t="s">
        <v>117</v>
      </c>
      <c r="B39" s="7" t="s">
        <v>123</v>
      </c>
      <c r="C39" s="2" t="s">
        <v>109</v>
      </c>
      <c r="D39" s="2" t="s">
        <v>22</v>
      </c>
      <c r="E39" s="2" t="str">
        <f>D39</f>
        <v>Ziggo Sport Golf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</row>
    <row r="40" spans="1:11" ht="15" customHeight="1" x14ac:dyDescent="0.25">
      <c r="A40" t="s">
        <v>117</v>
      </c>
      <c r="B40" s="7" t="s">
        <v>120</v>
      </c>
      <c r="C40" s="2" t="s">
        <v>108</v>
      </c>
      <c r="D40" s="2" t="s">
        <v>23</v>
      </c>
      <c r="E40" s="2" t="str">
        <f t="shared" ref="E40:E102" si="9">D40</f>
        <v>EDGEsport HD</v>
      </c>
      <c r="F40" s="2" t="str">
        <f>D40</f>
        <v>EDGEsport HD</v>
      </c>
      <c r="G40" s="2" t="str">
        <f>D40</f>
        <v>EDGEsport HD</v>
      </c>
      <c r="H40" s="3" t="s">
        <v>15</v>
      </c>
      <c r="I40" s="3" t="s">
        <v>15</v>
      </c>
      <c r="J40" s="3" t="s">
        <v>15</v>
      </c>
    </row>
    <row r="41" spans="1:11" ht="15" customHeight="1" x14ac:dyDescent="0.25">
      <c r="A41" t="s">
        <v>117</v>
      </c>
      <c r="B41" s="7" t="s">
        <v>128</v>
      </c>
      <c r="C41" s="2" t="s">
        <v>108</v>
      </c>
      <c r="D41" s="2" t="s">
        <v>24</v>
      </c>
      <c r="E41" s="2" t="str">
        <f t="shared" si="9"/>
        <v>AutoMotorSport HD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</row>
    <row r="42" spans="1:11" ht="15" customHeight="1" x14ac:dyDescent="0.25">
      <c r="A42" t="s">
        <v>121</v>
      </c>
      <c r="B42" s="7" t="s">
        <v>129</v>
      </c>
      <c r="C42" s="2" t="s">
        <v>108</v>
      </c>
      <c r="D42" s="2" t="s">
        <v>95</v>
      </c>
      <c r="E42" s="2" t="str">
        <f t="shared" si="9"/>
        <v>motorsport.tv HD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5" t="s">
        <v>138</v>
      </c>
    </row>
    <row r="43" spans="1:11" ht="15" customHeight="1" x14ac:dyDescent="0.25">
      <c r="A43" t="s">
        <v>117</v>
      </c>
      <c r="B43" s="7" t="s">
        <v>127</v>
      </c>
      <c r="C43" s="2" t="s">
        <v>109</v>
      </c>
      <c r="D43" s="2" t="s">
        <v>25</v>
      </c>
      <c r="E43" s="2" t="str">
        <f t="shared" si="9"/>
        <v>Duck TV</v>
      </c>
      <c r="F43" s="2" t="str">
        <f>D43</f>
        <v>Duck TV</v>
      </c>
      <c r="G43" s="2" t="str">
        <f>D43</f>
        <v>Duck TV</v>
      </c>
      <c r="H43" s="3" t="s">
        <v>15</v>
      </c>
      <c r="I43" s="3" t="s">
        <v>15</v>
      </c>
      <c r="J43" s="3" t="s">
        <v>15</v>
      </c>
    </row>
    <row r="44" spans="1:11" ht="15" customHeight="1" x14ac:dyDescent="0.25">
      <c r="A44" t="s">
        <v>117</v>
      </c>
      <c r="B44" s="7" t="s">
        <v>125</v>
      </c>
      <c r="C44" s="2" t="s">
        <v>109</v>
      </c>
      <c r="D44" s="2" t="s">
        <v>26</v>
      </c>
      <c r="E44" s="2" t="str">
        <f t="shared" si="9"/>
        <v>Jim Jam</v>
      </c>
      <c r="F44" s="2" t="str">
        <f t="shared" ref="F44:F61" si="10">D44</f>
        <v>Jim Jam</v>
      </c>
      <c r="G44" s="2" t="str">
        <f t="shared" ref="G44:G55" si="11">D44</f>
        <v>Jim Jam</v>
      </c>
      <c r="H44" s="3" t="s">
        <v>15</v>
      </c>
      <c r="I44" s="3" t="s">
        <v>15</v>
      </c>
      <c r="J44" s="3" t="s">
        <v>15</v>
      </c>
    </row>
    <row r="45" spans="1:11" ht="15" customHeight="1" x14ac:dyDescent="0.25">
      <c r="A45" t="s">
        <v>121</v>
      </c>
      <c r="B45" s="7" t="s">
        <v>120</v>
      </c>
      <c r="C45" s="2" t="s">
        <v>109</v>
      </c>
      <c r="D45" s="2" t="s">
        <v>100</v>
      </c>
      <c r="E45" s="2" t="str">
        <f t="shared" si="9"/>
        <v>Nick Jr.</v>
      </c>
      <c r="F45" s="2" t="str">
        <f t="shared" si="10"/>
        <v>Nick Jr.</v>
      </c>
      <c r="G45" s="2" t="str">
        <f t="shared" si="11"/>
        <v>Nick Jr.</v>
      </c>
      <c r="H45" s="2" t="str">
        <f>D45</f>
        <v>Nick Jr.</v>
      </c>
      <c r="I45" s="2" t="str">
        <f>D45</f>
        <v>Nick Jr.</v>
      </c>
      <c r="J45" s="2" t="str">
        <f>D45</f>
        <v>Nick Jr.</v>
      </c>
    </row>
    <row r="46" spans="1:11" ht="15" customHeight="1" x14ac:dyDescent="0.25">
      <c r="A46" t="s">
        <v>117</v>
      </c>
      <c r="B46" s="7" t="s">
        <v>119</v>
      </c>
      <c r="C46" s="2" t="s">
        <v>109</v>
      </c>
      <c r="D46" s="2" t="s">
        <v>27</v>
      </c>
      <c r="E46" s="2" t="str">
        <f t="shared" si="9"/>
        <v>Cartoon Network</v>
      </c>
      <c r="F46" s="2" t="str">
        <f t="shared" si="10"/>
        <v>Cartoon Network</v>
      </c>
      <c r="G46" s="2" t="str">
        <f t="shared" si="11"/>
        <v>Cartoon Network</v>
      </c>
      <c r="H46" s="3" t="s">
        <v>15</v>
      </c>
      <c r="I46" s="3" t="s">
        <v>15</v>
      </c>
      <c r="J46" s="3" t="s">
        <v>15</v>
      </c>
    </row>
    <row r="47" spans="1:11" ht="15" customHeight="1" x14ac:dyDescent="0.25">
      <c r="A47" t="s">
        <v>117</v>
      </c>
      <c r="B47" s="7" t="s">
        <v>120</v>
      </c>
      <c r="C47" s="2" t="s">
        <v>109</v>
      </c>
      <c r="D47" s="2" t="s">
        <v>28</v>
      </c>
      <c r="E47" s="2" t="str">
        <f t="shared" si="9"/>
        <v>Boomerang</v>
      </c>
      <c r="F47" s="2" t="str">
        <f t="shared" si="10"/>
        <v>Boomerang</v>
      </c>
      <c r="G47" s="2" t="str">
        <f t="shared" si="11"/>
        <v>Boomerang</v>
      </c>
      <c r="H47" s="3" t="s">
        <v>15</v>
      </c>
      <c r="I47" s="3" t="s">
        <v>15</v>
      </c>
      <c r="J47" s="3" t="s">
        <v>15</v>
      </c>
    </row>
    <row r="48" spans="1:11" ht="15" customHeight="1" x14ac:dyDescent="0.25">
      <c r="A48" t="s">
        <v>117</v>
      </c>
      <c r="B48" s="7" t="s">
        <v>120</v>
      </c>
      <c r="C48" s="2" t="s">
        <v>109</v>
      </c>
      <c r="D48" s="2" t="s">
        <v>101</v>
      </c>
      <c r="E48" s="2" t="str">
        <f t="shared" si="9"/>
        <v>Discovery</v>
      </c>
      <c r="F48" s="2" t="str">
        <f t="shared" si="10"/>
        <v>Discovery</v>
      </c>
      <c r="G48" s="2" t="str">
        <f t="shared" si="11"/>
        <v>Discovery</v>
      </c>
      <c r="H48" s="2" t="str">
        <f>D48</f>
        <v>Discovery</v>
      </c>
      <c r="I48" s="2" t="str">
        <f>D48</f>
        <v>Discovery</v>
      </c>
      <c r="J48" s="2" t="str">
        <f>D48</f>
        <v>Discovery</v>
      </c>
    </row>
    <row r="49" spans="1:11" ht="15" customHeight="1" x14ac:dyDescent="0.25">
      <c r="A49" t="s">
        <v>117</v>
      </c>
      <c r="B49" s="7" t="s">
        <v>123</v>
      </c>
      <c r="C49" s="2" t="s">
        <v>109</v>
      </c>
      <c r="D49" s="2" t="s">
        <v>29</v>
      </c>
      <c r="E49" s="2" t="str">
        <f t="shared" si="9"/>
        <v>TLC</v>
      </c>
      <c r="F49" s="2" t="str">
        <f t="shared" si="10"/>
        <v>TLC</v>
      </c>
      <c r="G49" s="2" t="str">
        <f t="shared" si="11"/>
        <v>TLC</v>
      </c>
      <c r="H49" s="2" t="str">
        <f>D49</f>
        <v>TLC</v>
      </c>
      <c r="I49" s="2" t="str">
        <f>D49</f>
        <v>TLC</v>
      </c>
      <c r="J49" s="2" t="str">
        <f>D49</f>
        <v>TLC</v>
      </c>
    </row>
    <row r="50" spans="1:11" ht="15" customHeight="1" x14ac:dyDescent="0.25">
      <c r="A50" t="s">
        <v>117</v>
      </c>
      <c r="B50" s="7" t="s">
        <v>130</v>
      </c>
      <c r="C50" s="2" t="s">
        <v>108</v>
      </c>
      <c r="D50" s="2" t="s">
        <v>30</v>
      </c>
      <c r="E50" s="2" t="str">
        <f t="shared" si="9"/>
        <v>Travel Channel HD</v>
      </c>
      <c r="F50" s="2" t="str">
        <f t="shared" si="10"/>
        <v>Travel Channel HD</v>
      </c>
      <c r="G50" s="2" t="str">
        <f t="shared" si="11"/>
        <v>Travel Channel HD</v>
      </c>
      <c r="H50" s="3" t="s">
        <v>15</v>
      </c>
      <c r="I50" s="3" t="s">
        <v>15</v>
      </c>
      <c r="J50" s="3" t="s">
        <v>15</v>
      </c>
    </row>
    <row r="51" spans="1:11" ht="15" customHeight="1" x14ac:dyDescent="0.25">
      <c r="A51" t="s">
        <v>117</v>
      </c>
      <c r="B51" s="7" t="s">
        <v>131</v>
      </c>
      <c r="C51" s="2" t="s">
        <v>108</v>
      </c>
      <c r="D51" s="2" t="s">
        <v>31</v>
      </c>
      <c r="E51" s="2" t="str">
        <f t="shared" si="9"/>
        <v>NatGeo Wild HD</v>
      </c>
      <c r="F51" s="2" t="str">
        <f t="shared" si="10"/>
        <v>NatGeo Wild HD</v>
      </c>
      <c r="G51" s="2" t="str">
        <f t="shared" si="11"/>
        <v>NatGeo Wild HD</v>
      </c>
      <c r="H51" s="2" t="str">
        <f>D51</f>
        <v>NatGeo Wild HD</v>
      </c>
      <c r="I51" s="2" t="str">
        <f>D51</f>
        <v>NatGeo Wild HD</v>
      </c>
      <c r="J51" s="2" t="str">
        <f>D51</f>
        <v>NatGeo Wild HD</v>
      </c>
    </row>
    <row r="52" spans="1:11" ht="15" customHeight="1" x14ac:dyDescent="0.25">
      <c r="A52" t="s">
        <v>117</v>
      </c>
      <c r="B52" s="7" t="s">
        <v>125</v>
      </c>
      <c r="C52" s="2" t="s">
        <v>109</v>
      </c>
      <c r="D52" s="2" t="s">
        <v>32</v>
      </c>
      <c r="E52" s="2" t="str">
        <f t="shared" si="9"/>
        <v>Animal Planet</v>
      </c>
      <c r="F52" s="2" t="str">
        <f t="shared" si="10"/>
        <v>Animal Planet</v>
      </c>
      <c r="G52" s="2" t="str">
        <f t="shared" si="11"/>
        <v>Animal Planet</v>
      </c>
      <c r="H52" s="3" t="s">
        <v>15</v>
      </c>
      <c r="I52" s="3" t="s">
        <v>15</v>
      </c>
      <c r="J52" s="3" t="s">
        <v>15</v>
      </c>
    </row>
    <row r="53" spans="1:11" ht="15" customHeight="1" x14ac:dyDescent="0.25">
      <c r="A53" t="s">
        <v>117</v>
      </c>
      <c r="B53" s="7" t="s">
        <v>125</v>
      </c>
      <c r="C53" s="2" t="s">
        <v>108</v>
      </c>
      <c r="D53" s="2" t="s">
        <v>33</v>
      </c>
      <c r="E53" s="2" t="str">
        <f t="shared" si="9"/>
        <v>History HD</v>
      </c>
      <c r="F53" s="2" t="str">
        <f t="shared" si="10"/>
        <v>History HD</v>
      </c>
      <c r="G53" s="9" t="str">
        <f t="shared" si="11"/>
        <v>History HD</v>
      </c>
      <c r="H53" s="3" t="s">
        <v>15</v>
      </c>
      <c r="I53" s="3" t="s">
        <v>15</v>
      </c>
      <c r="J53" s="3" t="s">
        <v>15</v>
      </c>
      <c r="K53" s="5"/>
    </row>
    <row r="54" spans="1:11" ht="15" customHeight="1" x14ac:dyDescent="0.25">
      <c r="A54" t="s">
        <v>117</v>
      </c>
      <c r="B54" s="7" t="s">
        <v>120</v>
      </c>
      <c r="C54" s="2" t="s">
        <v>109</v>
      </c>
      <c r="D54" s="2" t="s">
        <v>87</v>
      </c>
      <c r="E54" s="2" t="str">
        <f t="shared" si="9"/>
        <v>ID Investigation Discovery</v>
      </c>
      <c r="F54" s="2" t="str">
        <f t="shared" si="10"/>
        <v>ID Investigation Discovery</v>
      </c>
      <c r="G54" s="10" t="str">
        <f t="shared" si="11"/>
        <v>ID Investigation Discovery</v>
      </c>
      <c r="H54" s="2" t="str">
        <f>D54</f>
        <v>ID Investigation Discovery</v>
      </c>
      <c r="I54" s="2" t="str">
        <f>D54</f>
        <v>ID Investigation Discovery</v>
      </c>
      <c r="J54" s="2" t="str">
        <f>D54</f>
        <v>ID Investigation Discovery</v>
      </c>
    </row>
    <row r="55" spans="1:11" ht="15" customHeight="1" x14ac:dyDescent="0.25">
      <c r="A55" t="s">
        <v>117</v>
      </c>
      <c r="B55" s="7" t="s">
        <v>122</v>
      </c>
      <c r="C55" s="2" t="s">
        <v>109</v>
      </c>
      <c r="D55" s="2" t="s">
        <v>81</v>
      </c>
      <c r="E55" s="2" t="str">
        <f t="shared" si="9"/>
        <v>RTL Crime</v>
      </c>
      <c r="F55" s="2" t="str">
        <f t="shared" si="10"/>
        <v>RTL Crime</v>
      </c>
      <c r="G55" s="2" t="str">
        <f t="shared" si="11"/>
        <v>RTL Crime</v>
      </c>
      <c r="H55" s="3" t="s">
        <v>15</v>
      </c>
      <c r="I55" s="3" t="s">
        <v>15</v>
      </c>
      <c r="J55" s="3" t="s">
        <v>15</v>
      </c>
      <c r="K55" s="7" t="s">
        <v>115</v>
      </c>
    </row>
    <row r="56" spans="1:11" ht="15" customHeight="1" x14ac:dyDescent="0.25">
      <c r="A56" t="s">
        <v>117</v>
      </c>
      <c r="B56" s="7" t="s">
        <v>131</v>
      </c>
      <c r="C56" s="2" t="s">
        <v>108</v>
      </c>
      <c r="D56" s="2" t="s">
        <v>77</v>
      </c>
      <c r="E56" s="2" t="str">
        <f t="shared" si="9"/>
        <v>Stingray Brava HD</v>
      </c>
      <c r="F56" s="2" t="str">
        <f t="shared" si="10"/>
        <v>Stingray Brava HD</v>
      </c>
      <c r="G56" s="3" t="s">
        <v>15</v>
      </c>
      <c r="H56" s="2" t="str">
        <f>D56</f>
        <v>Stingray Brava HD</v>
      </c>
      <c r="I56" s="3" t="s">
        <v>15</v>
      </c>
      <c r="J56" s="3" t="s">
        <v>15</v>
      </c>
    </row>
    <row r="57" spans="1:11" ht="15" customHeight="1" x14ac:dyDescent="0.25">
      <c r="A57" t="s">
        <v>121</v>
      </c>
      <c r="B57" s="7" t="s">
        <v>132</v>
      </c>
      <c r="C57" s="2" t="s">
        <v>108</v>
      </c>
      <c r="D57" s="2" t="s">
        <v>82</v>
      </c>
      <c r="E57" s="2" t="str">
        <f t="shared" si="9"/>
        <v>Mezzo HD</v>
      </c>
      <c r="F57" s="2" t="str">
        <f t="shared" si="10"/>
        <v>Mezzo HD</v>
      </c>
      <c r="G57" s="2" t="str">
        <f>D57</f>
        <v>Mezzo HD</v>
      </c>
      <c r="H57" s="3" t="s">
        <v>15</v>
      </c>
      <c r="I57" s="3" t="s">
        <v>15</v>
      </c>
      <c r="J57" s="3" t="s">
        <v>15</v>
      </c>
      <c r="K57" s="5" t="s">
        <v>138</v>
      </c>
    </row>
    <row r="58" spans="1:11" ht="15" customHeight="1" x14ac:dyDescent="0.25">
      <c r="A58" t="s">
        <v>117</v>
      </c>
      <c r="B58" s="7" t="s">
        <v>120</v>
      </c>
      <c r="C58" s="2" t="s">
        <v>109</v>
      </c>
      <c r="D58" s="2" t="s">
        <v>34</v>
      </c>
      <c r="E58" s="2" t="str">
        <f t="shared" si="9"/>
        <v>192TV</v>
      </c>
      <c r="F58" s="2" t="str">
        <f t="shared" si="10"/>
        <v>192TV</v>
      </c>
      <c r="G58" s="2" t="str">
        <f t="shared" ref="G58:G61" si="12">D58</f>
        <v>192TV</v>
      </c>
      <c r="H58" s="2" t="str">
        <f>D58</f>
        <v>192TV</v>
      </c>
      <c r="I58" s="2" t="str">
        <f>D58</f>
        <v>192TV</v>
      </c>
      <c r="J58" s="2" t="str">
        <f>D58</f>
        <v>192TV</v>
      </c>
    </row>
    <row r="59" spans="1:11" ht="15" customHeight="1" x14ac:dyDescent="0.25">
      <c r="A59" t="s">
        <v>117</v>
      </c>
      <c r="B59" s="7" t="s">
        <v>120</v>
      </c>
      <c r="C59" s="2" t="s">
        <v>109</v>
      </c>
      <c r="D59" s="2" t="s">
        <v>35</v>
      </c>
      <c r="E59" s="2" t="str">
        <f t="shared" si="9"/>
        <v>ONS</v>
      </c>
      <c r="F59" s="2" t="str">
        <f t="shared" si="10"/>
        <v>ONS</v>
      </c>
      <c r="G59" s="2" t="str">
        <f t="shared" si="12"/>
        <v>ONS</v>
      </c>
      <c r="H59" s="3" t="s">
        <v>15</v>
      </c>
      <c r="I59" s="3" t="s">
        <v>15</v>
      </c>
      <c r="J59" s="3" t="s">
        <v>15</v>
      </c>
    </row>
    <row r="60" spans="1:11" ht="15" customHeight="1" x14ac:dyDescent="0.25">
      <c r="A60" t="s">
        <v>117</v>
      </c>
      <c r="B60" s="7" t="s">
        <v>120</v>
      </c>
      <c r="C60" s="2" t="s">
        <v>109</v>
      </c>
      <c r="D60" s="2" t="s">
        <v>36</v>
      </c>
      <c r="E60" s="2" t="str">
        <f t="shared" si="9"/>
        <v>NPO Politiek</v>
      </c>
      <c r="F60" s="2" t="str">
        <f t="shared" si="10"/>
        <v>NPO Politiek</v>
      </c>
      <c r="G60" s="2" t="str">
        <f t="shared" si="12"/>
        <v>NPO Politiek</v>
      </c>
      <c r="H60" s="3" t="s">
        <v>15</v>
      </c>
      <c r="I60" s="3" t="s">
        <v>15</v>
      </c>
      <c r="J60" s="3" t="s">
        <v>15</v>
      </c>
    </row>
    <row r="61" spans="1:11" ht="15" customHeight="1" x14ac:dyDescent="0.25">
      <c r="A61" t="s">
        <v>117</v>
      </c>
      <c r="B61" s="7" t="s">
        <v>120</v>
      </c>
      <c r="C61" s="2" t="s">
        <v>109</v>
      </c>
      <c r="D61" s="2" t="s">
        <v>37</v>
      </c>
      <c r="E61" s="2" t="str">
        <f t="shared" si="9"/>
        <v>NPO ZappXtra/NPO Best</v>
      </c>
      <c r="F61" s="2" t="str">
        <f t="shared" si="10"/>
        <v>NPO ZappXtra/NPO Best</v>
      </c>
      <c r="G61" s="2" t="str">
        <f t="shared" si="12"/>
        <v>NPO ZappXtra/NPO Best</v>
      </c>
      <c r="H61" s="3" t="s">
        <v>15</v>
      </c>
      <c r="I61" s="3" t="s">
        <v>15</v>
      </c>
      <c r="J61" s="3" t="s">
        <v>15</v>
      </c>
    </row>
    <row r="62" spans="1:11" ht="15" customHeight="1" x14ac:dyDescent="0.25">
      <c r="A62" t="s">
        <v>117</v>
      </c>
      <c r="B62" s="7" t="s">
        <v>127</v>
      </c>
      <c r="C62" s="2" t="s">
        <v>109</v>
      </c>
      <c r="D62" s="2" t="s">
        <v>38</v>
      </c>
      <c r="E62" s="2" t="str">
        <f t="shared" si="9"/>
        <v>E! Entertainment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15</v>
      </c>
    </row>
    <row r="63" spans="1:11" ht="15" customHeight="1" x14ac:dyDescent="0.25">
      <c r="A63" t="s">
        <v>117</v>
      </c>
      <c r="B63" s="7" t="s">
        <v>120</v>
      </c>
      <c r="C63" s="2" t="s">
        <v>108</v>
      </c>
      <c r="D63" s="2" t="s">
        <v>39</v>
      </c>
      <c r="E63" s="2" t="str">
        <f t="shared" si="9"/>
        <v>the QYOU HD</v>
      </c>
      <c r="F63" s="2" t="str">
        <f>D63</f>
        <v>the QYOU HD</v>
      </c>
      <c r="G63" s="2" t="str">
        <f>D63</f>
        <v>the QYOU HD</v>
      </c>
      <c r="H63" s="3" t="s">
        <v>15</v>
      </c>
      <c r="I63" s="3" t="s">
        <v>15</v>
      </c>
      <c r="J63" s="3" t="s">
        <v>15</v>
      </c>
    </row>
    <row r="64" spans="1:11" ht="15" customHeight="1" x14ac:dyDescent="0.25">
      <c r="A64" t="s">
        <v>117</v>
      </c>
      <c r="B64" s="7" t="s">
        <v>130</v>
      </c>
      <c r="C64" s="2" t="s">
        <v>108</v>
      </c>
      <c r="D64" s="2" t="s">
        <v>40</v>
      </c>
      <c r="E64" s="2" t="str">
        <f t="shared" si="9"/>
        <v>Fine Living HD</v>
      </c>
      <c r="F64" s="2" t="str">
        <f t="shared" ref="F64:F84" si="13">D64</f>
        <v>Fine Living HD</v>
      </c>
      <c r="G64" s="2" t="str">
        <f t="shared" ref="G64:G84" si="14">D64</f>
        <v>Fine Living HD</v>
      </c>
      <c r="H64" s="3" t="s">
        <v>15</v>
      </c>
      <c r="I64" s="3" t="s">
        <v>15</v>
      </c>
      <c r="J64" s="3" t="s">
        <v>15</v>
      </c>
    </row>
    <row r="65" spans="1:11" ht="15" customHeight="1" x14ac:dyDescent="0.25">
      <c r="B65" s="7" t="s">
        <v>41</v>
      </c>
      <c r="C65" s="2" t="s">
        <v>109</v>
      </c>
      <c r="D65" s="2" t="s">
        <v>80</v>
      </c>
      <c r="E65" s="2" t="str">
        <f t="shared" si="9"/>
        <v>RTL Telekids</v>
      </c>
      <c r="F65" s="2" t="str">
        <f t="shared" si="13"/>
        <v>RTL Telekids</v>
      </c>
      <c r="G65" s="2" t="str">
        <f t="shared" si="14"/>
        <v>RTL Telekids</v>
      </c>
      <c r="H65" s="3" t="s">
        <v>15</v>
      </c>
      <c r="I65" s="3" t="s">
        <v>15</v>
      </c>
      <c r="J65" s="3" t="s">
        <v>15</v>
      </c>
      <c r="K65" s="5" t="s">
        <v>135</v>
      </c>
    </row>
    <row r="66" spans="1:11" ht="15" customHeight="1" x14ac:dyDescent="0.25">
      <c r="A66" t="s">
        <v>117</v>
      </c>
      <c r="B66" s="7" t="s">
        <v>122</v>
      </c>
      <c r="C66" s="2" t="s">
        <v>109</v>
      </c>
      <c r="D66" s="2" t="s">
        <v>42</v>
      </c>
      <c r="E66" s="2" t="str">
        <f t="shared" si="9"/>
        <v>RTL Lounge</v>
      </c>
      <c r="F66" s="2" t="str">
        <f t="shared" si="13"/>
        <v>RTL Lounge</v>
      </c>
      <c r="G66" s="2" t="str">
        <f t="shared" si="14"/>
        <v>RTL Lounge</v>
      </c>
      <c r="H66" s="3" t="s">
        <v>15</v>
      </c>
      <c r="I66" s="3" t="s">
        <v>15</v>
      </c>
      <c r="J66" s="3" t="s">
        <v>15</v>
      </c>
    </row>
    <row r="67" spans="1:11" ht="15" customHeight="1" x14ac:dyDescent="0.25">
      <c r="A67" t="s">
        <v>117</v>
      </c>
      <c r="B67" s="7" t="s">
        <v>119</v>
      </c>
      <c r="C67" s="2" t="s">
        <v>109</v>
      </c>
      <c r="D67" s="2" t="s">
        <v>43</v>
      </c>
      <c r="E67" s="2" t="str">
        <f t="shared" si="9"/>
        <v>24Kitchen</v>
      </c>
      <c r="F67" s="2" t="str">
        <f t="shared" si="13"/>
        <v>24Kitchen</v>
      </c>
      <c r="G67" s="2" t="str">
        <f t="shared" si="14"/>
        <v>24Kitchen</v>
      </c>
      <c r="H67" s="2" t="str">
        <f>D67</f>
        <v>24Kitchen</v>
      </c>
      <c r="I67" s="2" t="str">
        <f>D67</f>
        <v>24Kitchen</v>
      </c>
      <c r="J67" s="2" t="str">
        <f>D67</f>
        <v>24Kitchen</v>
      </c>
    </row>
    <row r="68" spans="1:11" ht="15" customHeight="1" x14ac:dyDescent="0.25">
      <c r="A68" t="s">
        <v>117</v>
      </c>
      <c r="B68" s="7" t="s">
        <v>130</v>
      </c>
      <c r="C68" s="2" t="s">
        <v>108</v>
      </c>
      <c r="D68" s="2" t="s">
        <v>44</v>
      </c>
      <c r="E68" s="2" t="str">
        <f t="shared" si="9"/>
        <v>Food Network HD</v>
      </c>
      <c r="F68" s="2" t="str">
        <f t="shared" si="13"/>
        <v>Food Network HD</v>
      </c>
      <c r="G68" s="2" t="str">
        <f t="shared" si="14"/>
        <v>Food Network HD</v>
      </c>
      <c r="H68" s="3" t="s">
        <v>15</v>
      </c>
      <c r="I68" s="3" t="s">
        <v>15</v>
      </c>
      <c r="J68" s="3" t="s">
        <v>15</v>
      </c>
    </row>
    <row r="69" spans="1:11" ht="15" customHeight="1" x14ac:dyDescent="0.25">
      <c r="A69" t="s">
        <v>117</v>
      </c>
      <c r="B69" s="7" t="s">
        <v>120</v>
      </c>
      <c r="C69" s="2" t="s">
        <v>109</v>
      </c>
      <c r="D69" s="2" t="s">
        <v>45</v>
      </c>
      <c r="E69" s="2" t="str">
        <f t="shared" si="9"/>
        <v>Disney Channel</v>
      </c>
      <c r="F69" s="2" t="str">
        <f t="shared" si="13"/>
        <v>Disney Channel</v>
      </c>
      <c r="G69" s="2" t="str">
        <f t="shared" si="14"/>
        <v>Disney Channel</v>
      </c>
      <c r="H69" s="2" t="str">
        <f t="shared" ref="H69:H76" si="15">D69</f>
        <v>Disney Channel</v>
      </c>
      <c r="I69" s="2" t="str">
        <f t="shared" ref="I69:I75" si="16">D69</f>
        <v>Disney Channel</v>
      </c>
      <c r="J69" s="2" t="str">
        <f t="shared" ref="J69:J75" si="17">D69</f>
        <v>Disney Channel</v>
      </c>
    </row>
    <row r="70" spans="1:11" ht="15" customHeight="1" x14ac:dyDescent="0.25">
      <c r="A70" t="s">
        <v>117</v>
      </c>
      <c r="B70" s="7" t="s">
        <v>123</v>
      </c>
      <c r="C70" s="2" t="s">
        <v>109</v>
      </c>
      <c r="D70" s="2" t="s">
        <v>79</v>
      </c>
      <c r="E70" s="2" t="str">
        <f t="shared" si="9"/>
        <v>Ketnet / één+ / Canvas+</v>
      </c>
      <c r="F70" s="2" t="str">
        <f t="shared" si="13"/>
        <v>Ketnet / één+ / Canvas+</v>
      </c>
      <c r="G70" s="2" t="str">
        <f t="shared" si="14"/>
        <v>Ketnet / één+ / Canvas+</v>
      </c>
      <c r="H70" s="2" t="str">
        <f t="shared" si="15"/>
        <v>Ketnet / één+ / Canvas+</v>
      </c>
      <c r="I70" s="2" t="str">
        <f t="shared" si="16"/>
        <v>Ketnet / één+ / Canvas+</v>
      </c>
      <c r="J70" s="2" t="str">
        <f t="shared" si="17"/>
        <v>Ketnet / één+ / Canvas+</v>
      </c>
    </row>
    <row r="71" spans="1:11" ht="15" customHeight="1" x14ac:dyDescent="0.25">
      <c r="A71" t="s">
        <v>121</v>
      </c>
      <c r="B71" s="7" t="s">
        <v>124</v>
      </c>
      <c r="C71" s="2" t="s">
        <v>109</v>
      </c>
      <c r="D71" s="2" t="s">
        <v>46</v>
      </c>
      <c r="E71" s="2" t="str">
        <f t="shared" si="9"/>
        <v>MTV NL</v>
      </c>
      <c r="F71" s="2" t="str">
        <f t="shared" si="13"/>
        <v>MTV NL</v>
      </c>
      <c r="G71" s="2" t="str">
        <f t="shared" si="14"/>
        <v>MTV NL</v>
      </c>
      <c r="H71" s="2" t="str">
        <f t="shared" si="15"/>
        <v>MTV NL</v>
      </c>
      <c r="I71" s="2" t="str">
        <f t="shared" si="16"/>
        <v>MTV NL</v>
      </c>
      <c r="J71" s="2" t="str">
        <f t="shared" si="17"/>
        <v>MTV NL</v>
      </c>
    </row>
    <row r="72" spans="1:11" ht="15" customHeight="1" x14ac:dyDescent="0.25">
      <c r="A72" t="s">
        <v>117</v>
      </c>
      <c r="B72" s="7" t="s">
        <v>131</v>
      </c>
      <c r="C72" s="2" t="s">
        <v>109</v>
      </c>
      <c r="D72" s="2" t="s">
        <v>47</v>
      </c>
      <c r="E72" s="2" t="str">
        <f t="shared" si="9"/>
        <v>TV Oranje</v>
      </c>
      <c r="F72" s="2" t="str">
        <f t="shared" si="13"/>
        <v>TV Oranje</v>
      </c>
      <c r="G72" s="2" t="str">
        <f t="shared" si="14"/>
        <v>TV Oranje</v>
      </c>
      <c r="H72" s="2" t="str">
        <f t="shared" si="15"/>
        <v>TV Oranje</v>
      </c>
      <c r="I72" s="2" t="str">
        <f t="shared" si="16"/>
        <v>TV Oranje</v>
      </c>
      <c r="J72" s="2" t="str">
        <f t="shared" si="17"/>
        <v>TV Oranje</v>
      </c>
    </row>
    <row r="73" spans="1:11" ht="15" customHeight="1" x14ac:dyDescent="0.25">
      <c r="A73" t="s">
        <v>117</v>
      </c>
      <c r="B73" s="7" t="s">
        <v>122</v>
      </c>
      <c r="C73" s="2" t="s">
        <v>109</v>
      </c>
      <c r="D73" s="2" t="s">
        <v>48</v>
      </c>
      <c r="E73" s="2" t="str">
        <f t="shared" si="9"/>
        <v>L1MBURG</v>
      </c>
      <c r="F73" s="2" t="str">
        <f t="shared" si="13"/>
        <v>L1MBURG</v>
      </c>
      <c r="G73" s="2" t="str">
        <f t="shared" si="14"/>
        <v>L1MBURG</v>
      </c>
      <c r="H73" s="2" t="str">
        <f t="shared" si="15"/>
        <v>L1MBURG</v>
      </c>
      <c r="I73" s="2" t="str">
        <f t="shared" si="16"/>
        <v>L1MBURG</v>
      </c>
      <c r="J73" s="2" t="str">
        <f t="shared" si="17"/>
        <v>L1MBURG</v>
      </c>
    </row>
    <row r="74" spans="1:11" ht="15" customHeight="1" x14ac:dyDescent="0.25">
      <c r="A74" t="s">
        <v>117</v>
      </c>
      <c r="B74" s="7" t="s">
        <v>130</v>
      </c>
      <c r="C74" s="2" t="s">
        <v>109</v>
      </c>
      <c r="D74" s="2" t="s">
        <v>49</v>
      </c>
      <c r="E74" s="2" t="str">
        <f t="shared" si="9"/>
        <v>Omroep Brabant</v>
      </c>
      <c r="F74" s="2" t="str">
        <f t="shared" si="13"/>
        <v>Omroep Brabant</v>
      </c>
      <c r="G74" s="2" t="str">
        <f t="shared" si="14"/>
        <v>Omroep Brabant</v>
      </c>
      <c r="H74" s="2" t="str">
        <f t="shared" si="15"/>
        <v>Omroep Brabant</v>
      </c>
      <c r="I74" s="2" t="str">
        <f t="shared" si="16"/>
        <v>Omroep Brabant</v>
      </c>
      <c r="J74" s="2" t="str">
        <f t="shared" si="17"/>
        <v>Omroep Brabant</v>
      </c>
    </row>
    <row r="75" spans="1:11" ht="15" customHeight="1" x14ac:dyDescent="0.25">
      <c r="A75" t="s">
        <v>117</v>
      </c>
      <c r="B75" s="7" t="s">
        <v>130</v>
      </c>
      <c r="C75" s="2" t="s">
        <v>109</v>
      </c>
      <c r="D75" s="2" t="s">
        <v>50</v>
      </c>
      <c r="E75" s="2" t="str">
        <f t="shared" si="9"/>
        <v>Omroep Zeeland</v>
      </c>
      <c r="F75" s="2" t="str">
        <f t="shared" si="13"/>
        <v>Omroep Zeeland</v>
      </c>
      <c r="G75" s="2" t="str">
        <f t="shared" si="14"/>
        <v>Omroep Zeeland</v>
      </c>
      <c r="H75" s="2" t="str">
        <f t="shared" si="15"/>
        <v>Omroep Zeeland</v>
      </c>
      <c r="I75" s="2" t="str">
        <f t="shared" si="16"/>
        <v>Omroep Zeeland</v>
      </c>
      <c r="J75" s="2" t="str">
        <f t="shared" si="17"/>
        <v>Omroep Zeeland</v>
      </c>
    </row>
    <row r="76" spans="1:11" ht="15" customHeight="1" x14ac:dyDescent="0.25">
      <c r="B76" s="7" t="s">
        <v>41</v>
      </c>
      <c r="C76" s="2" t="s">
        <v>109</v>
      </c>
      <c r="D76" s="2" t="s">
        <v>51</v>
      </c>
      <c r="E76" s="2" t="str">
        <f t="shared" si="9"/>
        <v>TV West</v>
      </c>
      <c r="F76" s="2" t="str">
        <f t="shared" si="13"/>
        <v>TV West</v>
      </c>
      <c r="G76" s="2" t="str">
        <f t="shared" si="14"/>
        <v>TV West</v>
      </c>
      <c r="H76" s="2" t="str">
        <f t="shared" si="15"/>
        <v>TV West</v>
      </c>
      <c r="I76" s="3" t="s">
        <v>15</v>
      </c>
      <c r="J76" s="3" t="s">
        <v>15</v>
      </c>
      <c r="K76" s="5" t="s">
        <v>135</v>
      </c>
    </row>
    <row r="77" spans="1:11" ht="15" customHeight="1" x14ac:dyDescent="0.25">
      <c r="A77" t="s">
        <v>117</v>
      </c>
      <c r="B77" s="7" t="s">
        <v>119</v>
      </c>
      <c r="C77" s="2" t="s">
        <v>109</v>
      </c>
      <c r="D77" s="2" t="s">
        <v>52</v>
      </c>
      <c r="E77" s="2" t="str">
        <f t="shared" si="9"/>
        <v>AT5</v>
      </c>
      <c r="F77" s="2" t="str">
        <f t="shared" si="13"/>
        <v>AT5</v>
      </c>
      <c r="G77" s="2" t="str">
        <f t="shared" si="14"/>
        <v>AT5</v>
      </c>
      <c r="H77" s="3" t="s">
        <v>15</v>
      </c>
      <c r="I77" s="3" t="s">
        <v>15</v>
      </c>
      <c r="J77" s="3" t="s">
        <v>15</v>
      </c>
    </row>
    <row r="78" spans="1:11" ht="15" customHeight="1" x14ac:dyDescent="0.25">
      <c r="A78" t="s">
        <v>117</v>
      </c>
      <c r="B78" s="7" t="s">
        <v>130</v>
      </c>
      <c r="C78" s="2" t="s">
        <v>109</v>
      </c>
      <c r="D78" s="2" t="s">
        <v>53</v>
      </c>
      <c r="E78" s="2" t="str">
        <f t="shared" si="9"/>
        <v>TV Gelderland</v>
      </c>
      <c r="F78" s="2" t="str">
        <f t="shared" si="13"/>
        <v>TV Gelderland</v>
      </c>
      <c r="G78" s="2" t="str">
        <f t="shared" si="14"/>
        <v>TV Gelderland</v>
      </c>
      <c r="H78" s="2" t="str">
        <f>D78</f>
        <v>TV Gelderland</v>
      </c>
      <c r="I78" s="2" t="str">
        <f>D78</f>
        <v>TV Gelderland</v>
      </c>
      <c r="J78" s="2" t="str">
        <f>D78</f>
        <v>TV Gelderland</v>
      </c>
    </row>
    <row r="79" spans="1:11" ht="15" customHeight="1" x14ac:dyDescent="0.25">
      <c r="A79" t="s">
        <v>117</v>
      </c>
      <c r="B79" s="7" t="s">
        <v>130</v>
      </c>
      <c r="C79" s="2" t="s">
        <v>109</v>
      </c>
      <c r="D79" s="2" t="s">
        <v>54</v>
      </c>
      <c r="E79" s="2" t="str">
        <f t="shared" si="9"/>
        <v>TV Oost</v>
      </c>
      <c r="F79" s="2" t="str">
        <f t="shared" si="13"/>
        <v>TV Oost</v>
      </c>
      <c r="G79" s="2" t="str">
        <f t="shared" si="14"/>
        <v>TV Oost</v>
      </c>
      <c r="H79" s="2" t="str">
        <f>D79</f>
        <v>TV Oost</v>
      </c>
      <c r="I79" s="2" t="str">
        <f>D79</f>
        <v>TV Oost</v>
      </c>
      <c r="J79" s="2" t="str">
        <f>D79</f>
        <v>TV Oost</v>
      </c>
    </row>
    <row r="80" spans="1:11" ht="15" customHeight="1" x14ac:dyDescent="0.25">
      <c r="A80" t="s">
        <v>117</v>
      </c>
      <c r="B80" s="7" t="s">
        <v>130</v>
      </c>
      <c r="C80" s="2" t="s">
        <v>109</v>
      </c>
      <c r="D80" s="2" t="s">
        <v>55</v>
      </c>
      <c r="E80" s="2" t="str">
        <f t="shared" si="9"/>
        <v>TV Noord</v>
      </c>
      <c r="F80" s="2" t="str">
        <f t="shared" si="13"/>
        <v>TV Noord</v>
      </c>
      <c r="G80" s="2" t="str">
        <f t="shared" si="14"/>
        <v>TV Noord</v>
      </c>
      <c r="H80" s="2" t="str">
        <f>D80</f>
        <v>TV Noord</v>
      </c>
      <c r="I80" s="2" t="str">
        <f>D80</f>
        <v>TV Noord</v>
      </c>
      <c r="J80" s="2" t="str">
        <f>D80</f>
        <v>TV Noord</v>
      </c>
    </row>
    <row r="81" spans="1:11" ht="15" customHeight="1" x14ac:dyDescent="0.25">
      <c r="A81" t="s">
        <v>117</v>
      </c>
      <c r="B81" s="7" t="s">
        <v>130</v>
      </c>
      <c r="C81" s="2" t="s">
        <v>109</v>
      </c>
      <c r="D81" s="2" t="s">
        <v>56</v>
      </c>
      <c r="E81" s="2" t="str">
        <f t="shared" si="9"/>
        <v>Omrop Fryslan</v>
      </c>
      <c r="F81" s="2" t="str">
        <f t="shared" si="13"/>
        <v>Omrop Fryslan</v>
      </c>
      <c r="G81" s="2" t="str">
        <f t="shared" si="14"/>
        <v>Omrop Fryslan</v>
      </c>
      <c r="H81" s="2" t="str">
        <f>D81</f>
        <v>Omrop Fryslan</v>
      </c>
      <c r="I81" s="2" t="str">
        <f>D81</f>
        <v>Omrop Fryslan</v>
      </c>
      <c r="J81" s="2" t="str">
        <f>D81</f>
        <v>Omrop Fryslan</v>
      </c>
    </row>
    <row r="82" spans="1:11" ht="15" customHeight="1" x14ac:dyDescent="0.25">
      <c r="A82" t="s">
        <v>117</v>
      </c>
      <c r="B82" s="7" t="s">
        <v>130</v>
      </c>
      <c r="C82" s="2" t="s">
        <v>108</v>
      </c>
      <c r="D82" s="2" t="s">
        <v>57</v>
      </c>
      <c r="E82" s="2" t="str">
        <f t="shared" si="9"/>
        <v>Outdoor Channel HD</v>
      </c>
      <c r="F82" s="2" t="str">
        <f t="shared" si="13"/>
        <v>Outdoor Channel HD</v>
      </c>
      <c r="G82" s="2" t="str">
        <f t="shared" si="14"/>
        <v>Outdoor Channel HD</v>
      </c>
      <c r="H82" s="3" t="s">
        <v>15</v>
      </c>
      <c r="I82" s="3" t="s">
        <v>15</v>
      </c>
      <c r="J82" s="3" t="s">
        <v>15</v>
      </c>
    </row>
    <row r="83" spans="1:11" ht="15" customHeight="1" x14ac:dyDescent="0.25">
      <c r="A83" t="s">
        <v>117</v>
      </c>
      <c r="B83" s="7" t="s">
        <v>131</v>
      </c>
      <c r="C83" s="2" t="s">
        <v>109</v>
      </c>
      <c r="D83" t="s">
        <v>88</v>
      </c>
      <c r="E83" s="2" t="str">
        <f t="shared" si="9"/>
        <v>Fishing and Hunting</v>
      </c>
      <c r="F83" s="2" t="str">
        <f t="shared" si="13"/>
        <v>Fishing and Hunting</v>
      </c>
      <c r="G83" s="2" t="str">
        <f t="shared" si="14"/>
        <v>Fishing and Hunting</v>
      </c>
      <c r="H83" t="str">
        <f>D83</f>
        <v>Fishing and Hunting</v>
      </c>
      <c r="I83" t="str">
        <f>D83</f>
        <v>Fishing and Hunting</v>
      </c>
      <c r="J83" t="str">
        <f>D83</f>
        <v>Fishing and Hunting</v>
      </c>
      <c r="K83" t="s">
        <v>144</v>
      </c>
    </row>
    <row r="84" spans="1:11" ht="15" customHeight="1" x14ac:dyDescent="0.25">
      <c r="A84" t="s">
        <v>117</v>
      </c>
      <c r="B84" s="7" t="s">
        <v>127</v>
      </c>
      <c r="C84" s="2" t="s">
        <v>109</v>
      </c>
      <c r="D84" s="2" t="s">
        <v>104</v>
      </c>
      <c r="E84" s="2" t="str">
        <f t="shared" si="9"/>
        <v>Retro Music TV</v>
      </c>
      <c r="F84" s="2" t="str">
        <f t="shared" si="13"/>
        <v>Retro Music TV</v>
      </c>
      <c r="G84" s="2" t="str">
        <f t="shared" si="14"/>
        <v>Retro Music TV</v>
      </c>
      <c r="H84" t="str">
        <f>D84</f>
        <v>Retro Music TV</v>
      </c>
      <c r="I84" t="str">
        <f>D84</f>
        <v>Retro Music TV</v>
      </c>
      <c r="J84" t="str">
        <f>D84</f>
        <v>Retro Music TV</v>
      </c>
    </row>
    <row r="85" spans="1:11" ht="15" customHeight="1" x14ac:dyDescent="0.25">
      <c r="A85" t="s">
        <v>117</v>
      </c>
      <c r="B85" s="7" t="s">
        <v>131</v>
      </c>
      <c r="C85" s="2" t="s">
        <v>109</v>
      </c>
      <c r="D85" s="2" t="s">
        <v>83</v>
      </c>
      <c r="E85" s="2" t="str">
        <f t="shared" si="9"/>
        <v>Stingray iConcerts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</row>
    <row r="86" spans="1:11" ht="15" customHeight="1" x14ac:dyDescent="0.25">
      <c r="A86" t="s">
        <v>121</v>
      </c>
      <c r="B86" s="7" t="s">
        <v>120</v>
      </c>
      <c r="C86" s="2" t="s">
        <v>109</v>
      </c>
      <c r="D86" s="2" t="s">
        <v>59</v>
      </c>
      <c r="E86" s="2" t="str">
        <f t="shared" si="9"/>
        <v>VH 1 classic</v>
      </c>
      <c r="F86" s="2" t="str">
        <f>D86</f>
        <v>VH 1 classic</v>
      </c>
      <c r="G86" s="2" t="str">
        <f>D86</f>
        <v>VH 1 classic</v>
      </c>
      <c r="H86" s="2" t="str">
        <f>D86</f>
        <v>VH 1 classic</v>
      </c>
      <c r="I86" s="2" t="str">
        <f>D86</f>
        <v>VH 1 classic</v>
      </c>
      <c r="J86" s="2" t="str">
        <f>D86</f>
        <v>VH 1 classic</v>
      </c>
    </row>
    <row r="87" spans="1:11" ht="15" customHeight="1" x14ac:dyDescent="0.25">
      <c r="A87" t="s">
        <v>121</v>
      </c>
      <c r="B87" s="7" t="s">
        <v>120</v>
      </c>
      <c r="C87" s="2" t="s">
        <v>109</v>
      </c>
      <c r="D87" s="2" t="s">
        <v>60</v>
      </c>
      <c r="E87" s="2" t="str">
        <f t="shared" si="9"/>
        <v>VH 1</v>
      </c>
      <c r="F87" s="2" t="str">
        <f t="shared" ref="F87:F88" si="18">D87</f>
        <v>VH 1</v>
      </c>
      <c r="G87" s="2" t="str">
        <f t="shared" ref="G87:G88" si="19">D87</f>
        <v>VH 1</v>
      </c>
      <c r="H87" s="2" t="str">
        <f>D87</f>
        <v>VH 1</v>
      </c>
      <c r="I87" s="2" t="str">
        <f>D87</f>
        <v>VH 1</v>
      </c>
      <c r="J87" s="2" t="str">
        <f>D87</f>
        <v>VH 1</v>
      </c>
    </row>
    <row r="88" spans="1:11" ht="15" customHeight="1" x14ac:dyDescent="0.25">
      <c r="A88" t="s">
        <v>121</v>
      </c>
      <c r="B88" s="7" t="s">
        <v>124</v>
      </c>
      <c r="C88" s="2" t="s">
        <v>109</v>
      </c>
      <c r="D88" s="2" t="s">
        <v>114</v>
      </c>
      <c r="E88" s="2" t="str">
        <f t="shared" si="9"/>
        <v>MTV Music 24</v>
      </c>
      <c r="F88" s="2" t="str">
        <f t="shared" si="18"/>
        <v>MTV Music 24</v>
      </c>
      <c r="G88" s="2" t="str">
        <f t="shared" si="19"/>
        <v>MTV Music 24</v>
      </c>
      <c r="H88" s="2" t="str">
        <f>D88</f>
        <v>MTV Music 24</v>
      </c>
      <c r="I88" s="2" t="str">
        <f>D88</f>
        <v>MTV Music 24</v>
      </c>
      <c r="J88" s="2" t="str">
        <f>D88</f>
        <v>MTV Music 24</v>
      </c>
      <c r="K88" s="7" t="s">
        <v>115</v>
      </c>
    </row>
    <row r="89" spans="1:11" ht="15" customHeight="1" x14ac:dyDescent="0.25">
      <c r="A89" t="s">
        <v>117</v>
      </c>
      <c r="B89" s="7" t="s">
        <v>128</v>
      </c>
      <c r="C89" s="2" t="s">
        <v>108</v>
      </c>
      <c r="D89" s="2" t="s">
        <v>89</v>
      </c>
      <c r="E89" s="2" t="str">
        <f t="shared" si="9"/>
        <v>Unitel Classica HD</v>
      </c>
      <c r="F89" s="3" t="s">
        <v>15</v>
      </c>
      <c r="G89" s="3" t="s">
        <v>15</v>
      </c>
      <c r="H89" s="3" t="s">
        <v>15</v>
      </c>
      <c r="I89" s="3" t="s">
        <v>15</v>
      </c>
      <c r="J89" s="3" t="s">
        <v>15</v>
      </c>
    </row>
    <row r="90" spans="1:11" ht="15" customHeight="1" x14ac:dyDescent="0.25">
      <c r="A90" t="s">
        <v>117</v>
      </c>
      <c r="B90" s="7" t="s">
        <v>124</v>
      </c>
      <c r="C90" s="2" t="s">
        <v>108</v>
      </c>
      <c r="D90" s="2" t="s">
        <v>78</v>
      </c>
      <c r="E90" s="2" t="str">
        <f t="shared" si="9"/>
        <v>esportsTV HD</v>
      </c>
      <c r="F90" s="2" t="str">
        <f>D90</f>
        <v>esportsTV HD</v>
      </c>
      <c r="G90" s="2" t="str">
        <f>D90</f>
        <v>esportsTV HD</v>
      </c>
      <c r="H90" s="2" t="str">
        <f t="shared" ref="H90:H95" si="20">D90</f>
        <v>esportsTV HD</v>
      </c>
      <c r="I90" s="2" t="str">
        <f t="shared" ref="I90:I95" si="21">D90</f>
        <v>esportsTV HD</v>
      </c>
      <c r="J90" s="2" t="str">
        <f t="shared" ref="J90:J95" si="22">D90</f>
        <v>esportsTV HD</v>
      </c>
    </row>
    <row r="91" spans="1:11" ht="15" customHeight="1" x14ac:dyDescent="0.25">
      <c r="A91" t="s">
        <v>121</v>
      </c>
      <c r="B91" s="7" t="s">
        <v>133</v>
      </c>
      <c r="C91" s="2" t="s">
        <v>110</v>
      </c>
      <c r="D91" s="2" t="s">
        <v>90</v>
      </c>
      <c r="E91" s="2" t="str">
        <f t="shared" si="9"/>
        <v>Insight TV UHD</v>
      </c>
      <c r="F91" s="2" t="str">
        <f t="shared" ref="F91:F95" si="23">D91</f>
        <v>Insight TV UHD</v>
      </c>
      <c r="G91" s="2" t="str">
        <f t="shared" ref="G91:G95" si="24">D91</f>
        <v>Insight TV UHD</v>
      </c>
      <c r="H91" s="2" t="str">
        <f t="shared" si="20"/>
        <v>Insight TV UHD</v>
      </c>
      <c r="I91" s="2" t="str">
        <f t="shared" si="21"/>
        <v>Insight TV UHD</v>
      </c>
      <c r="J91" s="2" t="str">
        <f t="shared" si="22"/>
        <v>Insight TV UHD</v>
      </c>
      <c r="K91" t="s">
        <v>184</v>
      </c>
    </row>
    <row r="92" spans="1:11" ht="15" customHeight="1" x14ac:dyDescent="0.25">
      <c r="B92" s="7" t="s">
        <v>41</v>
      </c>
      <c r="C92" s="2" t="s">
        <v>109</v>
      </c>
      <c r="D92" s="2" t="s">
        <v>91</v>
      </c>
      <c r="E92" s="2" t="str">
        <f t="shared" si="9"/>
        <v>Omroep Flevoland</v>
      </c>
      <c r="F92" s="2" t="str">
        <f t="shared" si="23"/>
        <v>Omroep Flevoland</v>
      </c>
      <c r="G92" s="2" t="str">
        <f t="shared" si="24"/>
        <v>Omroep Flevoland</v>
      </c>
      <c r="H92" s="2" t="str">
        <f t="shared" si="20"/>
        <v>Omroep Flevoland</v>
      </c>
      <c r="I92" s="2" t="str">
        <f t="shared" si="21"/>
        <v>Omroep Flevoland</v>
      </c>
      <c r="J92" s="2" t="str">
        <f t="shared" si="22"/>
        <v>Omroep Flevoland</v>
      </c>
      <c r="K92" s="5" t="s">
        <v>135</v>
      </c>
    </row>
    <row r="93" spans="1:11" ht="15" customHeight="1" x14ac:dyDescent="0.25">
      <c r="B93" s="7" t="s">
        <v>41</v>
      </c>
      <c r="C93" s="2" t="s">
        <v>109</v>
      </c>
      <c r="D93" s="2" t="s">
        <v>92</v>
      </c>
      <c r="E93" s="2" t="str">
        <f t="shared" si="9"/>
        <v>TV Rijnmond</v>
      </c>
      <c r="F93" s="2" t="str">
        <f t="shared" si="23"/>
        <v>TV Rijnmond</v>
      </c>
      <c r="G93" s="2" t="str">
        <f t="shared" si="24"/>
        <v>TV Rijnmond</v>
      </c>
      <c r="H93" s="2" t="str">
        <f t="shared" si="20"/>
        <v>TV Rijnmond</v>
      </c>
      <c r="I93" s="2" t="str">
        <f t="shared" si="21"/>
        <v>TV Rijnmond</v>
      </c>
      <c r="J93" s="2" t="str">
        <f t="shared" si="22"/>
        <v>TV Rijnmond</v>
      </c>
      <c r="K93" s="5" t="s">
        <v>135</v>
      </c>
    </row>
    <row r="94" spans="1:11" ht="15" customHeight="1" x14ac:dyDescent="0.25">
      <c r="B94" s="7" t="s">
        <v>41</v>
      </c>
      <c r="C94" s="2" t="s">
        <v>109</v>
      </c>
      <c r="D94" s="2" t="s">
        <v>105</v>
      </c>
      <c r="E94" s="2" t="str">
        <f t="shared" si="9"/>
        <v>NH</v>
      </c>
      <c r="F94" s="2" t="str">
        <f t="shared" si="23"/>
        <v>NH</v>
      </c>
      <c r="G94" s="2" t="str">
        <f t="shared" si="24"/>
        <v>NH</v>
      </c>
      <c r="H94" s="2" t="str">
        <f t="shared" si="20"/>
        <v>NH</v>
      </c>
      <c r="I94" s="2" t="str">
        <f t="shared" si="21"/>
        <v>NH</v>
      </c>
      <c r="J94" s="2" t="str">
        <f t="shared" si="22"/>
        <v>NH</v>
      </c>
      <c r="K94" s="5" t="s">
        <v>135</v>
      </c>
    </row>
    <row r="95" spans="1:11" ht="15" customHeight="1" x14ac:dyDescent="0.25">
      <c r="B95" s="7" t="s">
        <v>41</v>
      </c>
      <c r="C95" s="2" t="s">
        <v>109</v>
      </c>
      <c r="D95" s="2" t="s">
        <v>93</v>
      </c>
      <c r="E95" s="2" t="str">
        <f t="shared" si="9"/>
        <v>TV Utrecht</v>
      </c>
      <c r="F95" s="2" t="str">
        <f t="shared" si="23"/>
        <v>TV Utrecht</v>
      </c>
      <c r="G95" s="2" t="str">
        <f t="shared" si="24"/>
        <v>TV Utrecht</v>
      </c>
      <c r="H95" s="2" t="str">
        <f t="shared" si="20"/>
        <v>TV Utrecht</v>
      </c>
      <c r="I95" s="2" t="str">
        <f t="shared" si="21"/>
        <v>TV Utrecht</v>
      </c>
      <c r="J95" s="2" t="str">
        <f t="shared" si="22"/>
        <v>TV Utrecht</v>
      </c>
      <c r="K95" s="5" t="s">
        <v>135</v>
      </c>
    </row>
    <row r="96" spans="1:11" ht="15" customHeight="1" x14ac:dyDescent="0.25">
      <c r="A96" t="s">
        <v>117</v>
      </c>
      <c r="B96" s="7" t="s">
        <v>124</v>
      </c>
      <c r="C96" s="2" t="s">
        <v>108</v>
      </c>
      <c r="D96" s="2" t="s">
        <v>61</v>
      </c>
      <c r="E96" s="2" t="str">
        <f t="shared" si="9"/>
        <v>Penthouse 1 HD</v>
      </c>
      <c r="F96" s="3" t="s">
        <v>15</v>
      </c>
      <c r="G96" s="3" t="s">
        <v>15</v>
      </c>
      <c r="H96" s="3" t="s">
        <v>15</v>
      </c>
      <c r="I96" s="3" t="s">
        <v>15</v>
      </c>
      <c r="J96" s="3" t="s">
        <v>15</v>
      </c>
    </row>
    <row r="97" spans="1:10" ht="15" customHeight="1" x14ac:dyDescent="0.25">
      <c r="A97" t="s">
        <v>117</v>
      </c>
      <c r="B97" s="7" t="s">
        <v>124</v>
      </c>
      <c r="C97" s="2" t="s">
        <v>108</v>
      </c>
      <c r="D97" s="2" t="s">
        <v>62</v>
      </c>
      <c r="E97" s="2" t="str">
        <f t="shared" si="9"/>
        <v>Penthouse 2 HD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</row>
    <row r="98" spans="1:10" ht="15" customHeight="1" x14ac:dyDescent="0.25">
      <c r="A98" t="s">
        <v>117</v>
      </c>
      <c r="B98" s="7" t="s">
        <v>122</v>
      </c>
      <c r="C98" s="2" t="s">
        <v>109</v>
      </c>
      <c r="D98" s="2" t="s">
        <v>63</v>
      </c>
      <c r="E98" s="2" t="str">
        <f t="shared" si="9"/>
        <v>Reality Kings</v>
      </c>
      <c r="F98" s="3" t="s">
        <v>15</v>
      </c>
      <c r="G98" s="3" t="s">
        <v>15</v>
      </c>
      <c r="H98" s="3" t="s">
        <v>15</v>
      </c>
      <c r="I98" s="3" t="s">
        <v>15</v>
      </c>
      <c r="J98" s="3" t="s">
        <v>15</v>
      </c>
    </row>
    <row r="99" spans="1:10" ht="15" customHeight="1" x14ac:dyDescent="0.25">
      <c r="A99" t="s">
        <v>121</v>
      </c>
      <c r="B99" s="7" t="s">
        <v>134</v>
      </c>
      <c r="C99" s="2" t="s">
        <v>109</v>
      </c>
      <c r="D99" s="2" t="s">
        <v>106</v>
      </c>
      <c r="E99" s="2" t="str">
        <f t="shared" si="9"/>
        <v>Brazzers TV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</row>
    <row r="100" spans="1:10" ht="15" customHeight="1" x14ac:dyDescent="0.25">
      <c r="A100" t="s">
        <v>121</v>
      </c>
      <c r="B100" s="7" t="s">
        <v>134</v>
      </c>
      <c r="C100" s="2" t="s">
        <v>109</v>
      </c>
      <c r="D100" s="2" t="s">
        <v>64</v>
      </c>
      <c r="E100" s="2" t="str">
        <f t="shared" si="9"/>
        <v>Hustler TV</v>
      </c>
      <c r="F100" s="2" t="str">
        <f>D100</f>
        <v>Hustler TV</v>
      </c>
      <c r="G100" s="2" t="str">
        <f>D100</f>
        <v>Hustler TV</v>
      </c>
      <c r="H100" s="2" t="str">
        <f>D100</f>
        <v>Hustler TV</v>
      </c>
      <c r="I100" s="2" t="str">
        <f>D100</f>
        <v>Hustler TV</v>
      </c>
      <c r="J100" s="2" t="str">
        <f>D100</f>
        <v>Hustler TV</v>
      </c>
    </row>
    <row r="101" spans="1:10" ht="15" customHeight="1" x14ac:dyDescent="0.25">
      <c r="A101" t="s">
        <v>121</v>
      </c>
      <c r="B101" s="7" t="s">
        <v>134</v>
      </c>
      <c r="C101" s="2" t="s">
        <v>109</v>
      </c>
      <c r="D101" s="2" t="s">
        <v>107</v>
      </c>
      <c r="E101" s="2" t="str">
        <f t="shared" si="9"/>
        <v>VividTV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</row>
    <row r="102" spans="1:10" ht="15" customHeight="1" x14ac:dyDescent="0.25">
      <c r="A102" t="s">
        <v>117</v>
      </c>
      <c r="B102" s="7" t="s">
        <v>124</v>
      </c>
      <c r="C102" s="2" t="s">
        <v>109</v>
      </c>
      <c r="D102" s="2" t="s">
        <v>65</v>
      </c>
      <c r="E102" s="2" t="str">
        <f t="shared" si="9"/>
        <v>Leo TV</v>
      </c>
      <c r="F102" s="3" t="s">
        <v>15</v>
      </c>
      <c r="G102" s="3" t="s">
        <v>15</v>
      </c>
      <c r="H102" s="3" t="s">
        <v>15</v>
      </c>
      <c r="I102" s="3" t="s">
        <v>15</v>
      </c>
      <c r="J102" s="3" t="s">
        <v>15</v>
      </c>
    </row>
    <row r="103" spans="1:10" ht="15" customHeight="1" x14ac:dyDescent="0.25">
      <c r="A103" t="s">
        <v>117</v>
      </c>
      <c r="B103" s="7" t="s">
        <v>123</v>
      </c>
      <c r="C103" s="2" t="s">
        <v>109</v>
      </c>
      <c r="D103" s="2" t="s">
        <v>98</v>
      </c>
      <c r="E103" s="3" t="s">
        <v>15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</row>
    <row r="104" spans="1:10" ht="15" customHeight="1" x14ac:dyDescent="0.25">
      <c r="B104" s="2"/>
      <c r="C104" s="2"/>
      <c r="D104" s="2"/>
      <c r="E104" s="2"/>
      <c r="F104" s="3"/>
      <c r="G104" s="3"/>
      <c r="H104" s="3"/>
      <c r="I104" s="3"/>
      <c r="J104" s="3"/>
    </row>
    <row r="105" spans="1:10" ht="15" customHeight="1" x14ac:dyDescent="0.25">
      <c r="B105" s="2"/>
      <c r="C105" s="2"/>
      <c r="D105" s="2"/>
      <c r="E105" s="2"/>
      <c r="F105" s="3"/>
      <c r="G105" s="3"/>
      <c r="H105" s="3"/>
      <c r="I105" s="3"/>
      <c r="J105" s="3"/>
    </row>
    <row r="106" spans="1:10" ht="15" customHeight="1" x14ac:dyDescent="0.25">
      <c r="D106" s="2"/>
    </row>
    <row r="107" spans="1:10" ht="15" customHeight="1" x14ac:dyDescent="0.25">
      <c r="A107" s="1" t="str">
        <f>A1</f>
        <v>Sat</v>
      </c>
      <c r="B107" s="1" t="str">
        <f>B1</f>
        <v>Transp-pol</v>
      </c>
      <c r="C107" s="1"/>
      <c r="D107" s="1" t="str">
        <f t="shared" ref="D107:J107" si="25">D1</f>
        <v>Alle zenders/pakketten</v>
      </c>
      <c r="E107" s="1" t="str">
        <f t="shared" si="25"/>
        <v xml:space="preserve">Entertainment HD pakket € 34,95 </v>
      </c>
      <c r="F107" s="1" t="str">
        <f t="shared" si="25"/>
        <v>Familie HD pakket € 24,95</v>
      </c>
      <c r="G107" s="1" t="str">
        <f t="shared" si="25"/>
        <v>Extra kaart Familie HD pakket € 5,50</v>
      </c>
      <c r="H107" s="1" t="str">
        <f t="shared" si="25"/>
        <v>Basis HD pakket € 19,95</v>
      </c>
      <c r="I107" s="1" t="str">
        <f t="shared" si="25"/>
        <v>Basis pakket € 17,45/€ 10,00</v>
      </c>
      <c r="J107" s="1" t="str">
        <f t="shared" si="25"/>
        <v>Extra kaart Basis pakket € 5,50</v>
      </c>
    </row>
    <row r="108" spans="1:10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5" customHeight="1" thickBot="1" x14ac:dyDescent="0.3">
      <c r="B110" s="2"/>
      <c r="C110" s="2"/>
      <c r="D110" s="15" t="str">
        <f>COUNTA(D112:D119)&amp;(" Radio-zenders")</f>
        <v>8 Radio-zenders</v>
      </c>
      <c r="E110" s="15" t="str">
        <f t="shared" ref="E110:J110" si="26">COUNTA(E112:E119)&amp;(" Radio-zenders")</f>
        <v>8 Radio-zenders</v>
      </c>
      <c r="F110" s="15" t="str">
        <f t="shared" si="26"/>
        <v>8 Radio-zenders</v>
      </c>
      <c r="G110" s="15" t="str">
        <f t="shared" si="26"/>
        <v>8 Radio-zenders</v>
      </c>
      <c r="H110" s="15" t="str">
        <f t="shared" si="26"/>
        <v>8 Radio-zenders</v>
      </c>
      <c r="I110" s="15" t="str">
        <f t="shared" si="26"/>
        <v>8 Radio-zenders</v>
      </c>
      <c r="J110" s="15" t="str">
        <f t="shared" si="26"/>
        <v>8 Radio-zenders</v>
      </c>
    </row>
    <row r="111" spans="1:10" ht="1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5" customHeight="1" x14ac:dyDescent="0.25">
      <c r="A112" t="s">
        <v>117</v>
      </c>
      <c r="B112" s="7" t="s">
        <v>130</v>
      </c>
      <c r="C112" s="2"/>
      <c r="D112" s="2" t="s">
        <v>66</v>
      </c>
      <c r="E112" s="2" t="str">
        <f>D112</f>
        <v>NPO Radio 2</v>
      </c>
      <c r="F112" s="2" t="str">
        <f>D112</f>
        <v>NPO Radio 2</v>
      </c>
      <c r="G112" s="2" t="str">
        <f>D112</f>
        <v>NPO Radio 2</v>
      </c>
      <c r="H112" s="2" t="str">
        <f>D112</f>
        <v>NPO Radio 2</v>
      </c>
      <c r="I112" s="2" t="str">
        <f>D112</f>
        <v>NPO Radio 2</v>
      </c>
      <c r="J112" s="2" t="str">
        <f>D112</f>
        <v>NPO Radio 2</v>
      </c>
    </row>
    <row r="113" spans="1:10" ht="15" customHeight="1" x14ac:dyDescent="0.25">
      <c r="A113" t="s">
        <v>117</v>
      </c>
      <c r="B113" s="7" t="s">
        <v>130</v>
      </c>
      <c r="C113" s="2"/>
      <c r="D113" s="2" t="s">
        <v>67</v>
      </c>
      <c r="E113" s="2" t="str">
        <f t="shared" ref="E113:E119" si="27">D113</f>
        <v>NPO 3FM</v>
      </c>
      <c r="F113" s="2" t="str">
        <f t="shared" ref="F113:F119" si="28">D113</f>
        <v>NPO 3FM</v>
      </c>
      <c r="G113" s="2" t="str">
        <f t="shared" ref="G113:G119" si="29">D113</f>
        <v>NPO 3FM</v>
      </c>
      <c r="H113" s="2" t="str">
        <f t="shared" ref="H113:H119" si="30">D113</f>
        <v>NPO 3FM</v>
      </c>
      <c r="I113" s="2" t="str">
        <f t="shared" ref="I113:I119" si="31">D113</f>
        <v>NPO 3FM</v>
      </c>
      <c r="J113" s="2" t="str">
        <f t="shared" ref="J113:J119" si="32">D113</f>
        <v>NPO 3FM</v>
      </c>
    </row>
    <row r="114" spans="1:10" ht="15" customHeight="1" x14ac:dyDescent="0.25">
      <c r="A114" t="s">
        <v>117</v>
      </c>
      <c r="B114" s="7" t="s">
        <v>130</v>
      </c>
      <c r="C114" s="2"/>
      <c r="D114" s="2" t="s">
        <v>68</v>
      </c>
      <c r="E114" s="2" t="str">
        <f t="shared" si="27"/>
        <v>NPO Radio 4</v>
      </c>
      <c r="F114" s="2" t="str">
        <f t="shared" si="28"/>
        <v>NPO Radio 4</v>
      </c>
      <c r="G114" s="2" t="str">
        <f t="shared" si="29"/>
        <v>NPO Radio 4</v>
      </c>
      <c r="H114" s="2" t="str">
        <f t="shared" si="30"/>
        <v>NPO Radio 4</v>
      </c>
      <c r="I114" s="2" t="str">
        <f t="shared" si="31"/>
        <v>NPO Radio 4</v>
      </c>
      <c r="J114" s="2" t="str">
        <f t="shared" si="32"/>
        <v>NPO Radio 4</v>
      </c>
    </row>
    <row r="115" spans="1:10" ht="15" customHeight="1" x14ac:dyDescent="0.25">
      <c r="A115" t="s">
        <v>117</v>
      </c>
      <c r="B115" s="7" t="s">
        <v>130</v>
      </c>
      <c r="C115" s="2"/>
      <c r="D115" s="2" t="s">
        <v>69</v>
      </c>
      <c r="E115" s="2" t="str">
        <f t="shared" si="27"/>
        <v>Radio 538</v>
      </c>
      <c r="F115" s="2" t="str">
        <f t="shared" si="28"/>
        <v>Radio 538</v>
      </c>
      <c r="G115" s="2" t="str">
        <f t="shared" si="29"/>
        <v>Radio 538</v>
      </c>
      <c r="H115" s="2" t="str">
        <f t="shared" si="30"/>
        <v>Radio 538</v>
      </c>
      <c r="I115" s="2" t="str">
        <f t="shared" si="31"/>
        <v>Radio 538</v>
      </c>
      <c r="J115" s="2" t="str">
        <f t="shared" si="32"/>
        <v>Radio 538</v>
      </c>
    </row>
    <row r="116" spans="1:10" ht="15" customHeight="1" x14ac:dyDescent="0.25">
      <c r="A116" t="s">
        <v>117</v>
      </c>
      <c r="B116" s="7" t="s">
        <v>130</v>
      </c>
      <c r="C116" s="2"/>
      <c r="D116" s="2" t="s">
        <v>70</v>
      </c>
      <c r="E116" s="2" t="str">
        <f t="shared" si="27"/>
        <v>BNR Nieuwsradio</v>
      </c>
      <c r="F116" s="2" t="str">
        <f t="shared" si="28"/>
        <v>BNR Nieuwsradio</v>
      </c>
      <c r="G116" s="2" t="str">
        <f t="shared" si="29"/>
        <v>BNR Nieuwsradio</v>
      </c>
      <c r="H116" s="2" t="str">
        <f t="shared" si="30"/>
        <v>BNR Nieuwsradio</v>
      </c>
      <c r="I116" s="2" t="str">
        <f t="shared" si="31"/>
        <v>BNR Nieuwsradio</v>
      </c>
      <c r="J116" s="2" t="str">
        <f t="shared" si="32"/>
        <v>BNR Nieuwsradio</v>
      </c>
    </row>
    <row r="117" spans="1:10" ht="15" customHeight="1" x14ac:dyDescent="0.25">
      <c r="A117" t="s">
        <v>117</v>
      </c>
      <c r="B117" s="7" t="s">
        <v>123</v>
      </c>
      <c r="C117" s="2"/>
      <c r="D117" s="2" t="s">
        <v>71</v>
      </c>
      <c r="E117" s="2" t="str">
        <f t="shared" si="27"/>
        <v>MNM</v>
      </c>
      <c r="F117" s="2" t="str">
        <f t="shared" si="28"/>
        <v>MNM</v>
      </c>
      <c r="G117" s="2" t="str">
        <f t="shared" si="29"/>
        <v>MNM</v>
      </c>
      <c r="H117" s="2" t="str">
        <f t="shared" si="30"/>
        <v>MNM</v>
      </c>
      <c r="I117" s="2" t="str">
        <f t="shared" si="31"/>
        <v>MNM</v>
      </c>
      <c r="J117" s="2" t="str">
        <f t="shared" si="32"/>
        <v>MNM</v>
      </c>
    </row>
    <row r="118" spans="1:10" ht="15" customHeight="1" x14ac:dyDescent="0.25">
      <c r="A118" t="s">
        <v>117</v>
      </c>
      <c r="B118" s="7" t="s">
        <v>123</v>
      </c>
      <c r="C118" s="2"/>
      <c r="D118" s="2" t="s">
        <v>72</v>
      </c>
      <c r="E118" s="2" t="str">
        <f t="shared" si="27"/>
        <v>Studio Brussel</v>
      </c>
      <c r="F118" s="2" t="str">
        <f t="shared" si="28"/>
        <v>Studio Brussel</v>
      </c>
      <c r="G118" s="2" t="str">
        <f t="shared" si="29"/>
        <v>Studio Brussel</v>
      </c>
      <c r="H118" s="2" t="str">
        <f t="shared" si="30"/>
        <v>Studio Brussel</v>
      </c>
      <c r="I118" s="2" t="str">
        <f t="shared" si="31"/>
        <v>Studio Brussel</v>
      </c>
      <c r="J118" s="2" t="str">
        <f t="shared" si="32"/>
        <v>Studio Brussel</v>
      </c>
    </row>
    <row r="119" spans="1:10" ht="15" customHeight="1" x14ac:dyDescent="0.25">
      <c r="A119" t="s">
        <v>117</v>
      </c>
      <c r="B119" s="7" t="s">
        <v>123</v>
      </c>
      <c r="C119" s="2"/>
      <c r="D119" s="2" t="s">
        <v>73</v>
      </c>
      <c r="E119" s="2" t="str">
        <f t="shared" si="27"/>
        <v>Klara</v>
      </c>
      <c r="F119" s="2" t="str">
        <f t="shared" si="28"/>
        <v>Klara</v>
      </c>
      <c r="G119" s="2" t="str">
        <f t="shared" si="29"/>
        <v>Klara</v>
      </c>
      <c r="H119" s="2" t="str">
        <f t="shared" si="30"/>
        <v>Klara</v>
      </c>
      <c r="I119" s="2" t="str">
        <f t="shared" si="31"/>
        <v>Klara</v>
      </c>
      <c r="J119" s="2" t="str">
        <f t="shared" si="32"/>
        <v>Klara</v>
      </c>
    </row>
    <row r="123" spans="1:10" ht="15" customHeight="1" x14ac:dyDescent="0.25">
      <c r="D123" s="12" t="s">
        <v>145</v>
      </c>
    </row>
    <row r="125" spans="1:10" ht="15" customHeight="1" x14ac:dyDescent="0.25">
      <c r="B125" s="14">
        <v>43081</v>
      </c>
      <c r="D125" t="s">
        <v>183</v>
      </c>
    </row>
    <row r="126" spans="1:10" ht="15" customHeight="1" x14ac:dyDescent="0.25">
      <c r="B126" s="14">
        <v>43009</v>
      </c>
      <c r="D126" s="13" t="s">
        <v>205</v>
      </c>
    </row>
    <row r="127" spans="1:10" ht="15" customHeight="1" x14ac:dyDescent="0.25">
      <c r="B127" s="14">
        <v>43009</v>
      </c>
      <c r="D127" s="13" t="s">
        <v>171</v>
      </c>
    </row>
    <row r="128" spans="1:10" ht="15" customHeight="1" x14ac:dyDescent="0.25">
      <c r="B128" s="14">
        <v>42978</v>
      </c>
      <c r="D128" s="13" t="s">
        <v>172</v>
      </c>
    </row>
    <row r="129" spans="2:4" ht="15" customHeight="1" x14ac:dyDescent="0.25">
      <c r="B129" s="14">
        <v>42958</v>
      </c>
      <c r="D129" s="2" t="s">
        <v>204</v>
      </c>
    </row>
    <row r="130" spans="2:4" ht="15" customHeight="1" x14ac:dyDescent="0.25">
      <c r="B130" s="14">
        <v>42906</v>
      </c>
      <c r="D130" t="s">
        <v>203</v>
      </c>
    </row>
    <row r="131" spans="2:4" ht="15" customHeight="1" x14ac:dyDescent="0.25">
      <c r="B131" s="14">
        <v>42906</v>
      </c>
      <c r="D131" t="s">
        <v>167</v>
      </c>
    </row>
    <row r="132" spans="2:4" ht="15" customHeight="1" x14ac:dyDescent="0.25">
      <c r="B132" s="14">
        <v>42829</v>
      </c>
      <c r="D132" t="s">
        <v>170</v>
      </c>
    </row>
    <row r="133" spans="2:4" ht="15" customHeight="1" x14ac:dyDescent="0.25">
      <c r="B133" s="14">
        <v>42826</v>
      </c>
      <c r="D133" t="s">
        <v>175</v>
      </c>
    </row>
    <row r="134" spans="2:4" ht="15" customHeight="1" x14ac:dyDescent="0.25">
      <c r="B134" s="14">
        <v>42823</v>
      </c>
      <c r="D134" t="s">
        <v>202</v>
      </c>
    </row>
  </sheetData>
  <hyperlinks>
    <hyperlink ref="B6" r:id="rId1"/>
    <hyperlink ref="B7" r:id="rId2" display="23.5-11739V"/>
    <hyperlink ref="B8" r:id="rId3" display="23.5-12187H"/>
    <hyperlink ref="B9" r:id="rId4" display="23.5-11856V"/>
    <hyperlink ref="B10" r:id="rId5" display="23.5-11856V"/>
    <hyperlink ref="B46" r:id="rId6" display="23.5-12187H"/>
    <hyperlink ref="B34" r:id="rId7" display="23.5-11739V"/>
    <hyperlink ref="B91" r:id="rId8" display="19.2-12344H"/>
    <hyperlink ref="B65" r:id="rId9"/>
    <hyperlink ref="B103" r:id="rId10" display="23.5-12129V"/>
    <hyperlink ref="B101" r:id="rId11" display="19.2-12515H"/>
    <hyperlink ref="B11" r:id="rId12" display="23.5-11739V"/>
    <hyperlink ref="B12" r:id="rId13" display="23.5-11856V"/>
    <hyperlink ref="B13" r:id="rId14" display="23.5-12187H"/>
    <hyperlink ref="B14" r:id="rId15" display="23.5-12187H"/>
    <hyperlink ref="B15" r:id="rId16" display="23.5-11856V"/>
    <hyperlink ref="B16" r:id="rId17" display="23.5-11739V"/>
    <hyperlink ref="B36" r:id="rId18" display="23.5-11739V"/>
    <hyperlink ref="B40" r:id="rId19" display="23.5-11739V"/>
    <hyperlink ref="B47" r:id="rId20" display="23.5-11739V"/>
    <hyperlink ref="B48" r:id="rId21" display="23.5-11739V"/>
    <hyperlink ref="B54" r:id="rId22" display="23.5-11739V"/>
    <hyperlink ref="B58" r:id="rId23" display="23.5-11739V"/>
    <hyperlink ref="B59" r:id="rId24" display="23.5-11739V"/>
    <hyperlink ref="B60" r:id="rId25" display="23.5-11739V"/>
    <hyperlink ref="B61" r:id="rId26" display="23.5-11739V"/>
    <hyperlink ref="B63" r:id="rId27" display="23.5-11739V"/>
    <hyperlink ref="B69" r:id="rId28" display="23.5-11739V"/>
    <hyperlink ref="B17" r:id="rId29" display="23.5-12129V"/>
    <hyperlink ref="B23" r:id="rId30" display="23.5-12129V"/>
    <hyperlink ref="B25" r:id="rId31" display="23.5-12129V"/>
    <hyperlink ref="B26" r:id="rId32" display="23.5-12129V"/>
    <hyperlink ref="B27" r:id="rId33" display="23.5-12129V"/>
    <hyperlink ref="B28" r:id="rId34" display="23.5-12129V"/>
    <hyperlink ref="B32" r:id="rId35" display="23.5-12129V"/>
    <hyperlink ref="B37" r:id="rId36" display="23.5-12129V"/>
    <hyperlink ref="B38" r:id="rId37" display="23.5-12129V"/>
    <hyperlink ref="B39" r:id="rId38" display="23.5-12129V"/>
    <hyperlink ref="B49" r:id="rId39" display="23.5-12129V"/>
    <hyperlink ref="B70" r:id="rId40" display="23.5-12129V"/>
    <hyperlink ref="B18" r:id="rId41" display="23.5-11856V"/>
    <hyperlink ref="B33" r:id="rId42" display="23.5-11856V"/>
    <hyperlink ref="B55" r:id="rId43" display="23.5-11856V"/>
    <hyperlink ref="B66" r:id="rId44" display="23.5-11856V"/>
    <hyperlink ref="B73" r:id="rId45" display="23.5-11856V"/>
    <hyperlink ref="B98" r:id="rId46" display="23.5-11856V"/>
    <hyperlink ref="B19" r:id="rId47" display="23.5-12187H"/>
    <hyperlink ref="B20" r:id="rId48" display="23.5-12187H"/>
    <hyperlink ref="B35" r:id="rId49" display="23.5-12187H"/>
    <hyperlink ref="B67" r:id="rId50" display="23.5-12187H"/>
    <hyperlink ref="B77" r:id="rId51" display="23.5-12187H"/>
    <hyperlink ref="B22" r:id="rId52" display="23.5-12109H"/>
    <hyperlink ref="B29" r:id="rId53" display="23.5-12109H"/>
    <hyperlink ref="B44" r:id="rId54" display="23.5-12109H"/>
    <hyperlink ref="B52" r:id="rId55" display="23.5-12109H"/>
    <hyperlink ref="B53" r:id="rId56"/>
    <hyperlink ref="B31" r:id="rId57" display="23.5-11798H"/>
    <hyperlink ref="B43" r:id="rId58" display="23.5-11798H"/>
    <hyperlink ref="B62" r:id="rId59" display="23.5-11798H"/>
    <hyperlink ref="B84" r:id="rId60" display="23.5-11798H"/>
    <hyperlink ref="B41" r:id="rId61" display="23.5-12032H"/>
    <hyperlink ref="B89" r:id="rId62" display="23.5-12032H"/>
    <hyperlink ref="B50" r:id="rId63" display="23.5-11914H"/>
    <hyperlink ref="B64" r:id="rId64" display="23.5-11914H"/>
    <hyperlink ref="B68" r:id="rId65" display="23.5-11914H"/>
    <hyperlink ref="B74" r:id="rId66" display="23.5-11914H"/>
    <hyperlink ref="B75" r:id="rId67" display="23.5-11914H"/>
    <hyperlink ref="B78" r:id="rId68" display="23.5-11914H"/>
    <hyperlink ref="B79" r:id="rId69" display="23.5-11914H"/>
    <hyperlink ref="B80" r:id="rId70" display="23.5-11914H"/>
    <hyperlink ref="B81" r:id="rId71" display="23.5-11914H"/>
    <hyperlink ref="B82" r:id="rId72" display="23.5-11914H"/>
    <hyperlink ref="B51" r:id="rId73" display="23.5-12090V"/>
    <hyperlink ref="B56" r:id="rId74" display="23.5-12090V"/>
    <hyperlink ref="B72" r:id="rId75" display="23.5-12090V"/>
    <hyperlink ref="B83" r:id="rId76" display="23.5-12090V"/>
    <hyperlink ref="B85" r:id="rId77" display="23.5-12090V"/>
    <hyperlink ref="B90" r:id="rId78" display="23.5-11973V"/>
    <hyperlink ref="B96" r:id="rId79" display="23.5-11973V"/>
    <hyperlink ref="B97" r:id="rId80" display="23.5-11973V"/>
    <hyperlink ref="B102" r:id="rId81" display="23.5-11973V"/>
    <hyperlink ref="B21" r:id="rId82" display="19.2-11973V"/>
    <hyperlink ref="B24" r:id="rId83" display="19.2-11973V"/>
    <hyperlink ref="B71" r:id="rId84" display="19.2-11973V"/>
    <hyperlink ref="B88" r:id="rId85" display="19.2-11973V"/>
    <hyperlink ref="B30" r:id="rId86" display="19.2-11229V"/>
    <hyperlink ref="B42" r:id="rId87" display="19.2-11934V"/>
    <hyperlink ref="B45" r:id="rId88" display="19.2-11739V"/>
    <hyperlink ref="B86" r:id="rId89" display="19.2-11739V"/>
    <hyperlink ref="B87" r:id="rId90" display="19.2-11739V"/>
    <hyperlink ref="B99" r:id="rId91" display="19.2-12515H"/>
    <hyperlink ref="B100" r:id="rId92" display="19.2-12515H"/>
    <hyperlink ref="B57" r:id="rId93" display="19.2-11817V"/>
    <hyperlink ref="B76" r:id="rId94"/>
    <hyperlink ref="B92" r:id="rId95"/>
    <hyperlink ref="B93" r:id="rId96"/>
    <hyperlink ref="B94" r:id="rId97"/>
    <hyperlink ref="B95" r:id="rId98"/>
    <hyperlink ref="B112" r:id="rId99"/>
    <hyperlink ref="B113" r:id="rId100"/>
    <hyperlink ref="B114" r:id="rId101"/>
    <hyperlink ref="B115" r:id="rId102"/>
    <hyperlink ref="B116" r:id="rId103"/>
    <hyperlink ref="B117" r:id="rId104"/>
    <hyperlink ref="B118" r:id="rId105"/>
    <hyperlink ref="B119" r:id="rId106"/>
    <hyperlink ref="K88" r:id="rId107"/>
    <hyperlink ref="K55" r:id="rId108"/>
  </hyperlinks>
  <pageMargins left="0.7" right="0.7" top="0.75" bottom="0.75" header="0.3" footer="0.3"/>
  <pageSetup paperSize="9" orientation="portrait" horizontalDpi="4294967293" verticalDpi="0" r:id="rId109"/>
  <legacyDrawing r:id="rId11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151"/>
  <sheetViews>
    <sheetView tabSelected="1"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42578125" customWidth="1"/>
    <col min="3" max="3" width="14" customWidth="1"/>
    <col min="4" max="4" width="27" customWidth="1"/>
    <col min="5" max="5" width="29.5703125" customWidth="1"/>
    <col min="6" max="6" width="27.7109375" customWidth="1"/>
    <col min="7" max="7" width="32.140625" customWidth="1"/>
    <col min="8" max="8" width="25.42578125" customWidth="1"/>
    <col min="9" max="9" width="27.85546875" customWidth="1"/>
    <col min="10" max="10" width="29.7109375" customWidth="1"/>
    <col min="11" max="11" width="12.5703125" customWidth="1"/>
  </cols>
  <sheetData>
    <row r="1" spans="1:11" ht="15" customHeight="1" x14ac:dyDescent="0.25">
      <c r="A1" s="1" t="s">
        <v>116</v>
      </c>
      <c r="B1" s="1" t="s">
        <v>118</v>
      </c>
      <c r="C1" s="1" t="s">
        <v>191</v>
      </c>
      <c r="D1" s="1" t="s">
        <v>111</v>
      </c>
      <c r="E1" s="1" t="s">
        <v>140</v>
      </c>
      <c r="F1" s="1" t="s">
        <v>141</v>
      </c>
      <c r="G1" s="1" t="s">
        <v>103</v>
      </c>
      <c r="H1" s="1" t="s">
        <v>143</v>
      </c>
      <c r="I1" s="1" t="s">
        <v>217</v>
      </c>
      <c r="J1" s="1" t="s">
        <v>195</v>
      </c>
      <c r="K1" s="1" t="s">
        <v>137</v>
      </c>
    </row>
    <row r="2" spans="1:11" ht="15" customHeight="1" x14ac:dyDescent="0.25">
      <c r="B2" s="1"/>
      <c r="C2" s="1"/>
      <c r="D2" s="1"/>
      <c r="E2" s="11"/>
      <c r="F2" s="11"/>
      <c r="G2" s="1"/>
      <c r="H2" s="1"/>
      <c r="I2" s="1" t="s">
        <v>218</v>
      </c>
      <c r="J2" s="1"/>
      <c r="K2" s="1" t="s">
        <v>136</v>
      </c>
    </row>
    <row r="3" spans="1:11" ht="15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1" ht="15" customHeight="1" thickBot="1" x14ac:dyDescent="0.3">
      <c r="A4" s="16"/>
      <c r="B4" s="9"/>
      <c r="C4" s="18" t="str">
        <f>COUNTA(C6:C15,C19:C20,C22:C23,C25,C29:C32,C34:C37,C40:C42,C50:C51,C53,C56:C57,C63,C85,C90:C91,C97:C98)&amp;(" HD zenders")</f>
        <v>37 HD zenders</v>
      </c>
      <c r="D4" s="15" t="str">
        <f>COUNTA(D6:D104)&amp;(" TV-zenders")</f>
        <v>99 TV-zenders</v>
      </c>
      <c r="E4" s="15" t="str">
        <f>COUNTA(E6:E24,E29:E34,E37,E39:E103)&amp;(" TV-zenders")</f>
        <v>91 TV-zenders</v>
      </c>
      <c r="F4" s="15" t="str">
        <f>COUNTA(F6:F24,F29:F30,F32:F34,F40,F43:F61,F63:F84,F86:F89,F91:F96,F101)&amp;(" TV-zenders")</f>
        <v>77 TV-zenders</v>
      </c>
      <c r="G4" s="15" t="str">
        <f>COUNTA(G6:G21,G23:G24,G29:G30,G32:G33,G40,G43:G55,G57:G61,G63:G84,G86:G89,G91:G96,G101)&amp;(" TV-zenders")</f>
        <v>74 TV-zenders</v>
      </c>
      <c r="H4" s="15" t="str">
        <f>COUNTA(H6:H24,H29:H30,H32:H34,H43:H45,H48:H49,H51,H53:H54,H56,H58,H65,H68,H70:H77,H79:H84,H86:H87,H89,H91:H96,H101)&amp;(" TV-zenders")</f>
        <v>60 TV-zenders</v>
      </c>
      <c r="I4" s="15" t="str">
        <f>COUNTA(I6:I24,I29:I30,I32:I33,I43:I45,I48:I49,I51,I53:I54,I56,I58,I65,I68,I70:I77,I79:I84,I86:I87,I89,I91:I96,I101)&amp;(" TV-zenders")</f>
        <v>59 TV-zenders</v>
      </c>
      <c r="J4" s="15" t="str">
        <f>COUNTA(J6:J21,J23:J24,J29:J30,J32:J33,J43:J45,J48:J49,J51,J53:J54,J58,J65,J68,J70:J77,J79:J84,J86:J87,J89,J91:J96,J101)&amp;(" TV-zenders")</f>
        <v>57 TV-zenders</v>
      </c>
    </row>
    <row r="5" spans="1:11" ht="15" customHeight="1" x14ac:dyDescent="0.25"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t="s">
        <v>117</v>
      </c>
      <c r="B6" s="17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 t="shared" ref="H6:H24" si="0">D6</f>
        <v>NPO 1 HD</v>
      </c>
      <c r="I6" s="2" t="str">
        <f t="shared" ref="I6:I24" si="1">D6</f>
        <v>NPO 1 HD</v>
      </c>
      <c r="J6" s="2" t="str">
        <f t="shared" ref="J6:J21" si="2">D6</f>
        <v>NPO 1 HD</v>
      </c>
    </row>
    <row r="7" spans="1:11" ht="15" customHeight="1" x14ac:dyDescent="0.25">
      <c r="A7" t="s">
        <v>117</v>
      </c>
      <c r="B7" s="17" t="s">
        <v>120</v>
      </c>
      <c r="C7" s="2" t="s">
        <v>108</v>
      </c>
      <c r="D7" s="2" t="s">
        <v>1</v>
      </c>
      <c r="E7" s="2" t="str">
        <f t="shared" ref="E7:E24" si="3">D7</f>
        <v>NPO 2 HD</v>
      </c>
      <c r="F7" s="2" t="str">
        <f t="shared" ref="F7:F24" si="4">D7</f>
        <v>NPO 2 HD</v>
      </c>
      <c r="G7" s="2" t="str">
        <f t="shared" ref="G7:G21" si="5">D7</f>
        <v>NPO 2 HD</v>
      </c>
      <c r="H7" s="2" t="str">
        <f t="shared" si="0"/>
        <v>NPO 2 HD</v>
      </c>
      <c r="I7" s="2" t="str">
        <f t="shared" si="1"/>
        <v>NPO 2 HD</v>
      </c>
      <c r="J7" s="2" t="str">
        <f t="shared" si="2"/>
        <v>NPO 2 HD</v>
      </c>
    </row>
    <row r="8" spans="1:11" ht="15" customHeight="1" x14ac:dyDescent="0.25">
      <c r="A8" t="s">
        <v>117</v>
      </c>
      <c r="B8" s="17" t="s">
        <v>119</v>
      </c>
      <c r="C8" s="2" t="s">
        <v>108</v>
      </c>
      <c r="D8" s="2" t="s">
        <v>2</v>
      </c>
      <c r="E8" s="2" t="str">
        <f t="shared" si="3"/>
        <v>NPO 3 HD</v>
      </c>
      <c r="F8" s="2" t="str">
        <f t="shared" si="4"/>
        <v>NPO 3 HD</v>
      </c>
      <c r="G8" s="2" t="str">
        <f t="shared" si="5"/>
        <v>NPO 3 HD</v>
      </c>
      <c r="H8" s="2" t="str">
        <f t="shared" si="0"/>
        <v>NPO 3 HD</v>
      </c>
      <c r="I8" s="2" t="str">
        <f t="shared" si="1"/>
        <v>NPO 3 HD</v>
      </c>
      <c r="J8" s="2" t="str">
        <f t="shared" si="2"/>
        <v>NPO 3 HD</v>
      </c>
    </row>
    <row r="9" spans="1:11" ht="15" customHeight="1" x14ac:dyDescent="0.25">
      <c r="A9" t="s">
        <v>117</v>
      </c>
      <c r="B9" s="17" t="s">
        <v>122</v>
      </c>
      <c r="C9" s="2" t="s">
        <v>108</v>
      </c>
      <c r="D9" s="2" t="s">
        <v>3</v>
      </c>
      <c r="E9" s="2" t="str">
        <f t="shared" si="3"/>
        <v>RTL 4 HD</v>
      </c>
      <c r="F9" s="2" t="str">
        <f t="shared" si="4"/>
        <v>RTL 4 HD</v>
      </c>
      <c r="G9" s="2" t="str">
        <f t="shared" si="5"/>
        <v>RTL 4 HD</v>
      </c>
      <c r="H9" s="2" t="str">
        <f t="shared" si="0"/>
        <v>RTL 4 HD</v>
      </c>
      <c r="I9" s="2" t="str">
        <f t="shared" si="1"/>
        <v>RTL 4 HD</v>
      </c>
      <c r="J9" s="2" t="str">
        <f t="shared" si="2"/>
        <v>RTL 4 HD</v>
      </c>
    </row>
    <row r="10" spans="1:11" ht="15" customHeight="1" x14ac:dyDescent="0.25">
      <c r="A10" t="s">
        <v>117</v>
      </c>
      <c r="B10" s="17" t="s">
        <v>122</v>
      </c>
      <c r="C10" s="2" t="s">
        <v>108</v>
      </c>
      <c r="D10" s="2" t="s">
        <v>4</v>
      </c>
      <c r="E10" s="2" t="str">
        <f t="shared" si="3"/>
        <v>RTL 5 HD</v>
      </c>
      <c r="F10" s="2" t="str">
        <f t="shared" si="4"/>
        <v>RTL 5 HD</v>
      </c>
      <c r="G10" s="2" t="str">
        <f t="shared" si="5"/>
        <v>RTL 5 HD</v>
      </c>
      <c r="H10" s="2" t="str">
        <f t="shared" si="0"/>
        <v>RTL 5 HD</v>
      </c>
      <c r="I10" s="2" t="str">
        <f t="shared" si="1"/>
        <v>RTL 5 HD</v>
      </c>
      <c r="J10" s="2" t="str">
        <f t="shared" si="2"/>
        <v>RTL 5 HD</v>
      </c>
    </row>
    <row r="11" spans="1:11" ht="15" customHeight="1" x14ac:dyDescent="0.25">
      <c r="A11" t="s">
        <v>117</v>
      </c>
      <c r="B11" s="17" t="s">
        <v>120</v>
      </c>
      <c r="C11" s="2" t="s">
        <v>108</v>
      </c>
      <c r="D11" s="2" t="s">
        <v>5</v>
      </c>
      <c r="E11" s="2" t="str">
        <f t="shared" si="3"/>
        <v>SBS 6 HD</v>
      </c>
      <c r="F11" s="2" t="str">
        <f t="shared" si="4"/>
        <v>SBS 6 HD</v>
      </c>
      <c r="G11" s="2" t="str">
        <f t="shared" si="5"/>
        <v>SBS 6 HD</v>
      </c>
      <c r="H11" s="2" t="str">
        <f t="shared" si="0"/>
        <v>SBS 6 HD</v>
      </c>
      <c r="I11" s="2" t="str">
        <f t="shared" si="1"/>
        <v>SBS 6 HD</v>
      </c>
      <c r="J11" s="2" t="str">
        <f t="shared" si="2"/>
        <v>SBS 6 HD</v>
      </c>
    </row>
    <row r="12" spans="1:11" ht="15" customHeight="1" x14ac:dyDescent="0.25">
      <c r="A12" t="s">
        <v>117</v>
      </c>
      <c r="B12" s="17" t="s">
        <v>122</v>
      </c>
      <c r="C12" s="2" t="s">
        <v>108</v>
      </c>
      <c r="D12" s="2" t="s">
        <v>6</v>
      </c>
      <c r="E12" s="2" t="str">
        <f t="shared" si="3"/>
        <v>RTL 7 HD</v>
      </c>
      <c r="F12" s="2" t="str">
        <f t="shared" si="4"/>
        <v>RTL 7 HD</v>
      </c>
      <c r="G12" s="2" t="str">
        <f t="shared" si="5"/>
        <v>RTL 7 HD</v>
      </c>
      <c r="H12" s="2" t="str">
        <f t="shared" si="0"/>
        <v>RTL 7 HD</v>
      </c>
      <c r="I12" s="2" t="str">
        <f t="shared" si="1"/>
        <v>RTL 7 HD</v>
      </c>
      <c r="J12" s="2" t="str">
        <f t="shared" si="2"/>
        <v>RTL 7 HD</v>
      </c>
    </row>
    <row r="13" spans="1:11" ht="15" customHeight="1" x14ac:dyDescent="0.25">
      <c r="A13" t="s">
        <v>117</v>
      </c>
      <c r="B13" s="17" t="s">
        <v>119</v>
      </c>
      <c r="C13" s="2" t="s">
        <v>108</v>
      </c>
      <c r="D13" s="2" t="s">
        <v>99</v>
      </c>
      <c r="E13" s="2" t="str">
        <f t="shared" si="3"/>
        <v>Veronica / DisneyXD HD</v>
      </c>
      <c r="F13" s="2" t="str">
        <f t="shared" si="4"/>
        <v>Veronica / DisneyXD HD</v>
      </c>
      <c r="G13" s="2" t="str">
        <f t="shared" si="5"/>
        <v>Veronica / DisneyXD HD</v>
      </c>
      <c r="H13" s="2" t="str">
        <f t="shared" si="0"/>
        <v>Veronica / DisneyXD HD</v>
      </c>
      <c r="I13" s="2" t="str">
        <f t="shared" si="1"/>
        <v>Veronica / DisneyXD HD</v>
      </c>
      <c r="J13" s="2" t="str">
        <f t="shared" si="2"/>
        <v>Veronica / DisneyXD HD</v>
      </c>
    </row>
    <row r="14" spans="1:11" ht="15" customHeight="1" x14ac:dyDescent="0.25">
      <c r="A14" t="s">
        <v>117</v>
      </c>
      <c r="B14" s="17" t="s">
        <v>119</v>
      </c>
      <c r="C14" s="2" t="s">
        <v>108</v>
      </c>
      <c r="D14" s="2" t="s">
        <v>7</v>
      </c>
      <c r="E14" s="2" t="str">
        <f t="shared" si="3"/>
        <v>Net5 HD</v>
      </c>
      <c r="F14" s="2" t="str">
        <f t="shared" si="4"/>
        <v>Net5 HD</v>
      </c>
      <c r="G14" s="2" t="str">
        <f t="shared" si="5"/>
        <v>Net5 HD</v>
      </c>
      <c r="H14" s="2" t="str">
        <f t="shared" si="0"/>
        <v>Net5 HD</v>
      </c>
      <c r="I14" s="2" t="str">
        <f t="shared" si="1"/>
        <v>Net5 HD</v>
      </c>
      <c r="J14" s="2" t="str">
        <f t="shared" si="2"/>
        <v>Net5 HD</v>
      </c>
    </row>
    <row r="15" spans="1:11" ht="15" customHeight="1" x14ac:dyDescent="0.25">
      <c r="A15" t="s">
        <v>117</v>
      </c>
      <c r="B15" s="17" t="s">
        <v>122</v>
      </c>
      <c r="C15" s="2" t="s">
        <v>108</v>
      </c>
      <c r="D15" s="2" t="s">
        <v>8</v>
      </c>
      <c r="E15" s="2" t="str">
        <f t="shared" si="3"/>
        <v>RTL 8 HD</v>
      </c>
      <c r="F15" s="2" t="str">
        <f t="shared" si="4"/>
        <v>RTL 8 HD</v>
      </c>
      <c r="G15" s="2" t="str">
        <f t="shared" si="5"/>
        <v>RTL 8 HD</v>
      </c>
      <c r="H15" s="2" t="str">
        <f t="shared" si="0"/>
        <v>RTL 8 HD</v>
      </c>
      <c r="I15" s="2" t="str">
        <f t="shared" si="1"/>
        <v>RTL 8 HD</v>
      </c>
      <c r="J15" s="2" t="str">
        <f t="shared" si="2"/>
        <v>RTL 8 HD</v>
      </c>
    </row>
    <row r="16" spans="1:11" ht="15" customHeight="1" x14ac:dyDescent="0.25">
      <c r="A16" t="s">
        <v>117</v>
      </c>
      <c r="B16" s="17" t="s">
        <v>120</v>
      </c>
      <c r="C16" s="2" t="s">
        <v>109</v>
      </c>
      <c r="D16" s="2" t="s">
        <v>9</v>
      </c>
      <c r="E16" s="2" t="str">
        <f t="shared" si="3"/>
        <v>FOX</v>
      </c>
      <c r="F16" s="2" t="str">
        <f t="shared" si="4"/>
        <v>FOX</v>
      </c>
      <c r="G16" s="2" t="str">
        <f t="shared" si="5"/>
        <v>FOX</v>
      </c>
      <c r="H16" s="2" t="str">
        <f t="shared" si="0"/>
        <v>FOX</v>
      </c>
      <c r="I16" s="2" t="str">
        <f t="shared" si="1"/>
        <v>FOX</v>
      </c>
      <c r="J16" s="2" t="str">
        <f t="shared" si="2"/>
        <v>FOX</v>
      </c>
    </row>
    <row r="17" spans="1:11" ht="15" customHeight="1" x14ac:dyDescent="0.25">
      <c r="A17" t="s">
        <v>117</v>
      </c>
      <c r="B17" s="17" t="s">
        <v>123</v>
      </c>
      <c r="C17" s="2" t="s">
        <v>109</v>
      </c>
      <c r="D17" s="5" t="s">
        <v>10</v>
      </c>
      <c r="E17" s="2" t="str">
        <f t="shared" si="3"/>
        <v>SBS9</v>
      </c>
      <c r="F17" s="2" t="str">
        <f t="shared" si="4"/>
        <v>SBS9</v>
      </c>
      <c r="G17" s="2" t="str">
        <f t="shared" si="5"/>
        <v>SBS9</v>
      </c>
      <c r="H17" s="2" t="str">
        <f t="shared" si="0"/>
        <v>SBS9</v>
      </c>
      <c r="I17" s="2" t="str">
        <f t="shared" si="1"/>
        <v>SBS9</v>
      </c>
      <c r="J17" s="2" t="str">
        <f t="shared" si="2"/>
        <v>SBS9</v>
      </c>
    </row>
    <row r="18" spans="1:11" ht="15" customHeight="1" x14ac:dyDescent="0.25">
      <c r="A18" t="s">
        <v>117</v>
      </c>
      <c r="B18" s="17" t="s">
        <v>122</v>
      </c>
      <c r="C18" s="2" t="s">
        <v>109</v>
      </c>
      <c r="D18" s="2" t="s">
        <v>11</v>
      </c>
      <c r="E18" s="2" t="str">
        <f t="shared" si="3"/>
        <v>RTL Z</v>
      </c>
      <c r="F18" s="2" t="str">
        <f t="shared" si="4"/>
        <v>RTL Z</v>
      </c>
      <c r="G18" s="2" t="str">
        <f t="shared" si="5"/>
        <v>RTL Z</v>
      </c>
      <c r="H18" s="2" t="str">
        <f t="shared" si="0"/>
        <v>RTL Z</v>
      </c>
      <c r="I18" s="2" t="str">
        <f t="shared" si="1"/>
        <v>RTL Z</v>
      </c>
      <c r="J18" s="2" t="str">
        <f t="shared" si="2"/>
        <v>RTL Z</v>
      </c>
    </row>
    <row r="19" spans="1:11" ht="15" customHeight="1" x14ac:dyDescent="0.25">
      <c r="A19" t="s">
        <v>117</v>
      </c>
      <c r="B19" s="17" t="s">
        <v>119</v>
      </c>
      <c r="C19" s="2" t="s">
        <v>108</v>
      </c>
      <c r="D19" s="2" t="s">
        <v>12</v>
      </c>
      <c r="E19" s="2" t="str">
        <f t="shared" si="3"/>
        <v>één HD</v>
      </c>
      <c r="F19" s="2" t="str">
        <f t="shared" si="4"/>
        <v>één HD</v>
      </c>
      <c r="G19" s="2" t="str">
        <f t="shared" si="5"/>
        <v>één HD</v>
      </c>
      <c r="H19" s="2" t="str">
        <f t="shared" si="0"/>
        <v>één HD</v>
      </c>
      <c r="I19" s="2" t="str">
        <f t="shared" si="1"/>
        <v>één HD</v>
      </c>
      <c r="J19" s="2" t="str">
        <f t="shared" si="2"/>
        <v>één HD</v>
      </c>
    </row>
    <row r="20" spans="1:11" ht="15" customHeight="1" x14ac:dyDescent="0.25">
      <c r="A20" t="s">
        <v>117</v>
      </c>
      <c r="B20" s="17" t="s">
        <v>119</v>
      </c>
      <c r="C20" s="2" t="s">
        <v>108</v>
      </c>
      <c r="D20" s="2" t="s">
        <v>13</v>
      </c>
      <c r="E20" s="2" t="str">
        <f t="shared" si="3"/>
        <v>Canvas HD</v>
      </c>
      <c r="F20" s="2" t="str">
        <f t="shared" si="4"/>
        <v>Canvas HD</v>
      </c>
      <c r="G20" s="2" t="str">
        <f t="shared" si="5"/>
        <v>Canvas HD</v>
      </c>
      <c r="H20" s="2" t="str">
        <f t="shared" si="0"/>
        <v>Canvas HD</v>
      </c>
      <c r="I20" s="2" t="str">
        <f t="shared" si="1"/>
        <v>Canvas HD</v>
      </c>
      <c r="J20" s="2" t="str">
        <f t="shared" si="2"/>
        <v>Canvas HD</v>
      </c>
    </row>
    <row r="21" spans="1:11" ht="15" customHeight="1" x14ac:dyDescent="0.25">
      <c r="A21" t="s">
        <v>117</v>
      </c>
      <c r="B21" s="17" t="s">
        <v>129</v>
      </c>
      <c r="C21" s="2" t="s">
        <v>109</v>
      </c>
      <c r="D21" s="2" t="s">
        <v>14</v>
      </c>
      <c r="E21" s="2" t="str">
        <f t="shared" si="3"/>
        <v>Comedy Central</v>
      </c>
      <c r="F21" s="2" t="str">
        <f t="shared" si="4"/>
        <v>Comedy Central</v>
      </c>
      <c r="G21" s="2" t="str">
        <f t="shared" si="5"/>
        <v>Comedy Central</v>
      </c>
      <c r="H21" s="2" t="str">
        <f t="shared" si="0"/>
        <v>Comedy Central</v>
      </c>
      <c r="I21" s="2" t="str">
        <f t="shared" si="1"/>
        <v>Comedy Central</v>
      </c>
      <c r="J21" s="2" t="str">
        <f t="shared" si="2"/>
        <v>Comedy Central</v>
      </c>
    </row>
    <row r="22" spans="1:11" ht="15" customHeight="1" x14ac:dyDescent="0.25">
      <c r="A22" t="s">
        <v>117</v>
      </c>
      <c r="B22" s="17" t="s">
        <v>125</v>
      </c>
      <c r="C22" s="2" t="s">
        <v>108</v>
      </c>
      <c r="D22" s="2" t="s">
        <v>113</v>
      </c>
      <c r="E22" s="2" t="str">
        <f t="shared" si="3"/>
        <v>Discovery Showcase HD</v>
      </c>
      <c r="F22" s="2" t="str">
        <f t="shared" si="4"/>
        <v>Discovery Showcase HD</v>
      </c>
      <c r="G22" s="3" t="s">
        <v>15</v>
      </c>
      <c r="H22" s="2" t="str">
        <f t="shared" si="0"/>
        <v>Discovery Showcase HD</v>
      </c>
      <c r="I22" s="2" t="str">
        <f t="shared" si="1"/>
        <v>Discovery Showcase HD</v>
      </c>
      <c r="J22" s="3" t="s">
        <v>15</v>
      </c>
    </row>
    <row r="23" spans="1:11" ht="15" customHeight="1" x14ac:dyDescent="0.25">
      <c r="A23" t="s">
        <v>117</v>
      </c>
      <c r="B23" s="17" t="s">
        <v>123</v>
      </c>
      <c r="C23" s="2" t="s">
        <v>108</v>
      </c>
      <c r="D23" s="2" t="s">
        <v>16</v>
      </c>
      <c r="E23" s="2" t="str">
        <f t="shared" si="3"/>
        <v>National Geographic HD</v>
      </c>
      <c r="F23" s="2" t="str">
        <f t="shared" si="4"/>
        <v>National Geographic HD</v>
      </c>
      <c r="G23" s="2" t="str">
        <f>D23</f>
        <v>National Geographic HD</v>
      </c>
      <c r="H23" s="2" t="str">
        <f t="shared" si="0"/>
        <v>National Geographic HD</v>
      </c>
      <c r="I23" s="2" t="str">
        <f t="shared" si="1"/>
        <v>National Geographic HD</v>
      </c>
      <c r="J23" s="2" t="str">
        <f>D23</f>
        <v>National Geographic HD</v>
      </c>
    </row>
    <row r="24" spans="1:11" ht="15" customHeight="1" x14ac:dyDescent="0.25">
      <c r="A24" t="s">
        <v>117</v>
      </c>
      <c r="B24" s="17" t="s">
        <v>129</v>
      </c>
      <c r="C24" s="2" t="s">
        <v>109</v>
      </c>
      <c r="D24" s="2" t="s">
        <v>211</v>
      </c>
      <c r="E24" s="2" t="str">
        <f t="shared" si="3"/>
        <v>Spike</v>
      </c>
      <c r="F24" s="2" t="str">
        <f t="shared" si="4"/>
        <v>Spike</v>
      </c>
      <c r="G24" s="2" t="str">
        <f>D24</f>
        <v>Spike</v>
      </c>
      <c r="H24" s="2" t="str">
        <f t="shared" si="0"/>
        <v>Spike</v>
      </c>
      <c r="I24" s="2" t="str">
        <f t="shared" si="1"/>
        <v>Spike</v>
      </c>
      <c r="J24" s="2" t="str">
        <f>D24</f>
        <v>Spike</v>
      </c>
    </row>
    <row r="25" spans="1:11" ht="15" customHeight="1" x14ac:dyDescent="0.25">
      <c r="A25" t="s">
        <v>117</v>
      </c>
      <c r="B25" s="17" t="s">
        <v>123</v>
      </c>
      <c r="C25" s="2" t="s">
        <v>108</v>
      </c>
      <c r="D25" s="2" t="s">
        <v>18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</row>
    <row r="26" spans="1:11" ht="15" customHeight="1" x14ac:dyDescent="0.25">
      <c r="A26" t="s">
        <v>117</v>
      </c>
      <c r="B26" s="17" t="s">
        <v>123</v>
      </c>
      <c r="C26" s="2" t="s">
        <v>109</v>
      </c>
      <c r="D26" s="2" t="s">
        <v>19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</row>
    <row r="27" spans="1:11" ht="15" customHeight="1" x14ac:dyDescent="0.25">
      <c r="A27" t="s">
        <v>117</v>
      </c>
      <c r="B27" s="17" t="s">
        <v>123</v>
      </c>
      <c r="C27" s="2" t="s">
        <v>109</v>
      </c>
      <c r="D27" s="2" t="s">
        <v>76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</row>
    <row r="28" spans="1:11" ht="15" customHeight="1" x14ac:dyDescent="0.25">
      <c r="A28" t="s">
        <v>117</v>
      </c>
      <c r="B28" s="17" t="s">
        <v>123</v>
      </c>
      <c r="C28" s="2" t="s">
        <v>109</v>
      </c>
      <c r="D28" s="2" t="s">
        <v>84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</row>
    <row r="29" spans="1:11" ht="15" customHeight="1" x14ac:dyDescent="0.25">
      <c r="A29" t="s">
        <v>117</v>
      </c>
      <c r="B29" s="17" t="s">
        <v>125</v>
      </c>
      <c r="C29" s="2" t="s">
        <v>108</v>
      </c>
      <c r="D29" s="2" t="s">
        <v>85</v>
      </c>
      <c r="E29" s="2" t="str">
        <f>D29</f>
        <v>Film Europe HD</v>
      </c>
      <c r="F29" s="2" t="str">
        <f>D29</f>
        <v>Film Europe HD</v>
      </c>
      <c r="G29" s="2" t="str">
        <f>D29</f>
        <v>Film Europe HD</v>
      </c>
      <c r="H29" s="2" t="str">
        <f>D29</f>
        <v>Film Europe HD</v>
      </c>
      <c r="I29" s="5" t="str">
        <f>D29</f>
        <v>Film Europe HD</v>
      </c>
      <c r="J29" s="5" t="str">
        <f>D29</f>
        <v>Film Europe HD</v>
      </c>
    </row>
    <row r="30" spans="1:11" ht="15" customHeight="1" x14ac:dyDescent="0.25">
      <c r="A30" t="s">
        <v>121</v>
      </c>
      <c r="B30" s="17" t="s">
        <v>126</v>
      </c>
      <c r="C30" s="2" t="s">
        <v>108</v>
      </c>
      <c r="D30" s="2" t="s">
        <v>86</v>
      </c>
      <c r="E30" s="2" t="str">
        <f t="shared" ref="E30:E34" si="6">D30</f>
        <v>Insight TV HD</v>
      </c>
      <c r="F30" s="2" t="str">
        <f>D30</f>
        <v>Insight TV HD</v>
      </c>
      <c r="G30" s="2" t="str">
        <f>D30</f>
        <v>Insight TV HD</v>
      </c>
      <c r="H30" s="2" t="str">
        <f>D30</f>
        <v>Insight TV HD</v>
      </c>
      <c r="I30" s="2" t="str">
        <f>D30</f>
        <v>Insight TV HD</v>
      </c>
      <c r="J30" s="2" t="str">
        <f>D30</f>
        <v>Insight TV HD</v>
      </c>
      <c r="K30" t="s">
        <v>184</v>
      </c>
    </row>
    <row r="31" spans="1:11" ht="15" customHeight="1" x14ac:dyDescent="0.25">
      <c r="A31" t="s">
        <v>117</v>
      </c>
      <c r="B31" s="17" t="s">
        <v>127</v>
      </c>
      <c r="C31" s="2" t="s">
        <v>108</v>
      </c>
      <c r="D31" s="2" t="s">
        <v>58</v>
      </c>
      <c r="E31" s="2" t="str">
        <f t="shared" si="6"/>
        <v>Nautical Channel HD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</row>
    <row r="32" spans="1:11" ht="15" customHeight="1" x14ac:dyDescent="0.25">
      <c r="A32" t="s">
        <v>117</v>
      </c>
      <c r="B32" s="17" t="s">
        <v>123</v>
      </c>
      <c r="C32" s="2" t="s">
        <v>108</v>
      </c>
      <c r="D32" s="2" t="s">
        <v>74</v>
      </c>
      <c r="E32" s="2" t="str">
        <f t="shared" si="6"/>
        <v>Eurosport 1 HD (NL)</v>
      </c>
      <c r="F32" s="2" t="str">
        <f>D32</f>
        <v>Eurosport 1 HD (NL)</v>
      </c>
      <c r="G32" s="2" t="str">
        <f>D32</f>
        <v>Eurosport 1 HD (NL)</v>
      </c>
      <c r="H32" s="2" t="str">
        <f>D32</f>
        <v>Eurosport 1 HD (NL)</v>
      </c>
      <c r="I32" s="2" t="str">
        <f>D32</f>
        <v>Eurosport 1 HD (NL)</v>
      </c>
      <c r="J32" s="2" t="str">
        <f>D32</f>
        <v>Eurosport 1 HD (NL)</v>
      </c>
    </row>
    <row r="33" spans="1:11" ht="15" customHeight="1" x14ac:dyDescent="0.25">
      <c r="A33" t="s">
        <v>117</v>
      </c>
      <c r="B33" s="17" t="s">
        <v>122</v>
      </c>
      <c r="C33" s="2" t="s">
        <v>109</v>
      </c>
      <c r="D33" s="2" t="s">
        <v>75</v>
      </c>
      <c r="E33" s="2" t="str">
        <f t="shared" si="6"/>
        <v>Eurosport 2 (NL)</v>
      </c>
      <c r="F33" s="2" t="str">
        <f t="shared" ref="F33:F34" si="7">D33</f>
        <v>Eurosport 2 (NL)</v>
      </c>
      <c r="G33" s="2" t="str">
        <f t="shared" ref="G33" si="8">D33</f>
        <v>Eurosport 2 (NL)</v>
      </c>
      <c r="H33" s="2" t="str">
        <f>D33</f>
        <v>Eurosport 2 (NL)</v>
      </c>
      <c r="I33" s="2" t="str">
        <f>D33</f>
        <v>Eurosport 2 (NL)</v>
      </c>
      <c r="J33" s="2" t="str">
        <f>D33</f>
        <v>Eurosport 2 (NL)</v>
      </c>
    </row>
    <row r="34" spans="1:11" ht="15" customHeight="1" x14ac:dyDescent="0.25">
      <c r="A34" t="s">
        <v>117</v>
      </c>
      <c r="B34" s="17" t="s">
        <v>120</v>
      </c>
      <c r="C34" s="2" t="s">
        <v>108</v>
      </c>
      <c r="D34" s="2" t="s">
        <v>94</v>
      </c>
      <c r="E34" s="2" t="str">
        <f t="shared" si="6"/>
        <v>FOX Sports 1 HD Eredivisie</v>
      </c>
      <c r="F34" s="2" t="str">
        <f t="shared" si="7"/>
        <v>FOX Sports 1 HD Eredivisie</v>
      </c>
      <c r="G34" s="3" t="s">
        <v>15</v>
      </c>
      <c r="H34" s="5" t="str">
        <f>D34</f>
        <v>FOX Sports 1 HD Eredivisie</v>
      </c>
      <c r="I34" s="3" t="s">
        <v>15</v>
      </c>
      <c r="J34" s="3" t="s">
        <v>15</v>
      </c>
      <c r="K34" s="6"/>
    </row>
    <row r="35" spans="1:11" ht="15" customHeight="1" x14ac:dyDescent="0.25">
      <c r="A35" t="s">
        <v>117</v>
      </c>
      <c r="B35" s="17" t="s">
        <v>122</v>
      </c>
      <c r="C35" s="2" t="s">
        <v>108</v>
      </c>
      <c r="D35" s="2" t="s">
        <v>96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5" t="s">
        <v>138</v>
      </c>
    </row>
    <row r="36" spans="1:11" ht="15" customHeight="1" x14ac:dyDescent="0.25">
      <c r="A36" t="s">
        <v>117</v>
      </c>
      <c r="B36" s="17" t="s">
        <v>120</v>
      </c>
      <c r="C36" s="2" t="s">
        <v>108</v>
      </c>
      <c r="D36" s="2" t="s">
        <v>97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3" t="s">
        <v>15</v>
      </c>
      <c r="K36" s="5"/>
    </row>
    <row r="37" spans="1:11" ht="15" customHeight="1" x14ac:dyDescent="0.25">
      <c r="A37" t="s">
        <v>117</v>
      </c>
      <c r="B37" s="17" t="s">
        <v>123</v>
      </c>
      <c r="C37" s="2" t="s">
        <v>108</v>
      </c>
      <c r="D37" s="2" t="s">
        <v>20</v>
      </c>
      <c r="E37" s="2" t="str">
        <f>D37</f>
        <v>Ziggo Sport Select HD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</row>
    <row r="38" spans="1:11" ht="15" customHeight="1" x14ac:dyDescent="0.25">
      <c r="A38" t="s">
        <v>117</v>
      </c>
      <c r="B38" s="17" t="s">
        <v>123</v>
      </c>
      <c r="C38" s="2" t="s">
        <v>109</v>
      </c>
      <c r="D38" s="2" t="s">
        <v>21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</row>
    <row r="39" spans="1:11" ht="15" customHeight="1" x14ac:dyDescent="0.25">
      <c r="A39" t="s">
        <v>117</v>
      </c>
      <c r="B39" s="17" t="s">
        <v>123</v>
      </c>
      <c r="C39" s="2" t="s">
        <v>109</v>
      </c>
      <c r="D39" s="2" t="s">
        <v>22</v>
      </c>
      <c r="E39" s="2" t="str">
        <f>D39</f>
        <v>Ziggo Sport Golf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</row>
    <row r="40" spans="1:11" ht="15" customHeight="1" x14ac:dyDescent="0.25">
      <c r="A40" t="s">
        <v>117</v>
      </c>
      <c r="B40" s="17" t="s">
        <v>120</v>
      </c>
      <c r="C40" s="2" t="s">
        <v>219</v>
      </c>
      <c r="D40" s="2" t="s">
        <v>23</v>
      </c>
      <c r="E40" s="2" t="str">
        <f t="shared" ref="E40:E103" si="9">D40</f>
        <v>EDGEsport HD</v>
      </c>
      <c r="F40" s="2" t="str">
        <f>D40</f>
        <v>EDGEsport HD</v>
      </c>
      <c r="G40" s="2" t="str">
        <f>D40</f>
        <v>EDGEsport HD</v>
      </c>
      <c r="H40" s="3" t="s">
        <v>15</v>
      </c>
      <c r="I40" s="3" t="s">
        <v>15</v>
      </c>
      <c r="J40" s="3" t="s">
        <v>15</v>
      </c>
    </row>
    <row r="41" spans="1:11" ht="15" customHeight="1" x14ac:dyDescent="0.25">
      <c r="A41" t="s">
        <v>117</v>
      </c>
      <c r="B41" s="17" t="s">
        <v>128</v>
      </c>
      <c r="C41" s="2" t="s">
        <v>219</v>
      </c>
      <c r="D41" s="2" t="s">
        <v>24</v>
      </c>
      <c r="E41" s="2" t="str">
        <f t="shared" si="9"/>
        <v>AutoMotorSport HD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</row>
    <row r="42" spans="1:11" ht="15" customHeight="1" x14ac:dyDescent="0.25">
      <c r="A42" t="s">
        <v>121</v>
      </c>
      <c r="B42" s="17" t="s">
        <v>129</v>
      </c>
      <c r="C42" s="2" t="s">
        <v>108</v>
      </c>
      <c r="D42" s="2" t="s">
        <v>95</v>
      </c>
      <c r="E42" s="2" t="str">
        <f t="shared" si="9"/>
        <v>motorsport.tv HD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5" t="s">
        <v>138</v>
      </c>
    </row>
    <row r="43" spans="1:11" ht="15" customHeight="1" x14ac:dyDescent="0.25">
      <c r="A43" t="s">
        <v>117</v>
      </c>
      <c r="B43" s="17" t="s">
        <v>120</v>
      </c>
      <c r="C43" s="2" t="s">
        <v>109</v>
      </c>
      <c r="D43" s="2" t="s">
        <v>45</v>
      </c>
      <c r="E43" s="2" t="str">
        <f>D43</f>
        <v>Disney Channel</v>
      </c>
      <c r="F43" s="2" t="str">
        <f>D43</f>
        <v>Disney Channel</v>
      </c>
      <c r="G43" s="2" t="str">
        <f>D43</f>
        <v>Disney Channel</v>
      </c>
      <c r="H43" s="2" t="str">
        <f>D43</f>
        <v>Disney Channel</v>
      </c>
      <c r="I43" s="2" t="str">
        <f>D43</f>
        <v>Disney Channel</v>
      </c>
      <c r="J43" s="2" t="str">
        <f>D43</f>
        <v>Disney Channel</v>
      </c>
    </row>
    <row r="44" spans="1:11" ht="15" customHeight="1" x14ac:dyDescent="0.25">
      <c r="A44" t="s">
        <v>117</v>
      </c>
      <c r="B44" s="17" t="s">
        <v>129</v>
      </c>
      <c r="C44" s="2" t="s">
        <v>109</v>
      </c>
      <c r="D44" t="s">
        <v>212</v>
      </c>
      <c r="E44" s="2" t="str">
        <f>D44</f>
        <v>Nickelodeon</v>
      </c>
      <c r="F44" s="2" t="str">
        <f>D44</f>
        <v>Nickelodeon</v>
      </c>
      <c r="G44" s="2" t="str">
        <f>D44</f>
        <v>Nickelodeon</v>
      </c>
      <c r="H44" s="2" t="str">
        <f>D44</f>
        <v>Nickelodeon</v>
      </c>
      <c r="I44" s="2" t="str">
        <f>D44</f>
        <v>Nickelodeon</v>
      </c>
      <c r="J44" s="2" t="str">
        <f>D44</f>
        <v>Nickelodeon</v>
      </c>
    </row>
    <row r="45" spans="1:11" ht="15" customHeight="1" x14ac:dyDescent="0.25">
      <c r="A45" t="s">
        <v>121</v>
      </c>
      <c r="B45" s="17" t="s">
        <v>120</v>
      </c>
      <c r="C45" s="2" t="s">
        <v>109</v>
      </c>
      <c r="D45" s="2" t="s">
        <v>100</v>
      </c>
      <c r="E45" s="2" t="str">
        <f t="shared" si="9"/>
        <v>Nick Jr.</v>
      </c>
      <c r="F45" s="2" t="str">
        <f t="shared" ref="F45:F61" si="10">D45</f>
        <v>Nick Jr.</v>
      </c>
      <c r="G45" s="2" t="str">
        <f t="shared" ref="G45:G55" si="11">D45</f>
        <v>Nick Jr.</v>
      </c>
      <c r="H45" s="2" t="str">
        <f>D45</f>
        <v>Nick Jr.</v>
      </c>
      <c r="I45" s="2" t="str">
        <f>D45</f>
        <v>Nick Jr.</v>
      </c>
      <c r="J45" s="2" t="str">
        <f>D45</f>
        <v>Nick Jr.</v>
      </c>
    </row>
    <row r="46" spans="1:11" ht="15" customHeight="1" x14ac:dyDescent="0.25">
      <c r="A46" t="s">
        <v>117</v>
      </c>
      <c r="B46" s="17" t="s">
        <v>120</v>
      </c>
      <c r="C46" s="2" t="s">
        <v>109</v>
      </c>
      <c r="D46" s="2" t="s">
        <v>27</v>
      </c>
      <c r="E46" s="2" t="str">
        <f t="shared" si="9"/>
        <v>Cartoon Network</v>
      </c>
      <c r="F46" s="2" t="str">
        <f t="shared" si="10"/>
        <v>Cartoon Network</v>
      </c>
      <c r="G46" s="2" t="str">
        <f t="shared" si="11"/>
        <v>Cartoon Network</v>
      </c>
      <c r="H46" s="3" t="s">
        <v>15</v>
      </c>
      <c r="I46" s="3" t="s">
        <v>15</v>
      </c>
      <c r="J46" s="3" t="s">
        <v>15</v>
      </c>
    </row>
    <row r="47" spans="1:11" ht="15" customHeight="1" x14ac:dyDescent="0.25">
      <c r="A47" t="s">
        <v>117</v>
      </c>
      <c r="B47" s="17" t="s">
        <v>120</v>
      </c>
      <c r="C47" s="2" t="s">
        <v>109</v>
      </c>
      <c r="D47" s="2" t="s">
        <v>28</v>
      </c>
      <c r="E47" s="2" t="str">
        <f t="shared" si="9"/>
        <v>Boomerang</v>
      </c>
      <c r="F47" s="2" t="str">
        <f t="shared" si="10"/>
        <v>Boomerang</v>
      </c>
      <c r="G47" s="2" t="str">
        <f t="shared" si="11"/>
        <v>Boomerang</v>
      </c>
      <c r="H47" s="3" t="s">
        <v>15</v>
      </c>
      <c r="I47" s="3" t="s">
        <v>15</v>
      </c>
      <c r="J47" s="3" t="s">
        <v>15</v>
      </c>
    </row>
    <row r="48" spans="1:11" ht="15" customHeight="1" x14ac:dyDescent="0.25">
      <c r="A48" t="s">
        <v>117</v>
      </c>
      <c r="B48" s="17" t="s">
        <v>120</v>
      </c>
      <c r="C48" s="2" t="s">
        <v>109</v>
      </c>
      <c r="D48" s="2" t="s">
        <v>101</v>
      </c>
      <c r="E48" s="2" t="str">
        <f t="shared" si="9"/>
        <v>Discovery</v>
      </c>
      <c r="F48" s="2" t="str">
        <f t="shared" si="10"/>
        <v>Discovery</v>
      </c>
      <c r="G48" s="2" t="str">
        <f t="shared" si="11"/>
        <v>Discovery</v>
      </c>
      <c r="H48" s="2" t="str">
        <f>D48</f>
        <v>Discovery</v>
      </c>
      <c r="I48" s="2" t="str">
        <f>D48</f>
        <v>Discovery</v>
      </c>
      <c r="J48" s="2" t="str">
        <f>D48</f>
        <v>Discovery</v>
      </c>
    </row>
    <row r="49" spans="1:11" ht="15" customHeight="1" x14ac:dyDescent="0.25">
      <c r="A49" t="s">
        <v>117</v>
      </c>
      <c r="B49" s="17" t="s">
        <v>123</v>
      </c>
      <c r="C49" s="2" t="s">
        <v>109</v>
      </c>
      <c r="D49" s="2" t="s">
        <v>29</v>
      </c>
      <c r="E49" s="2" t="str">
        <f t="shared" si="9"/>
        <v>TLC</v>
      </c>
      <c r="F49" s="2" t="str">
        <f t="shared" si="10"/>
        <v>TLC</v>
      </c>
      <c r="G49" s="2" t="str">
        <f t="shared" si="11"/>
        <v>TLC</v>
      </c>
      <c r="H49" s="2" t="str">
        <f>D49</f>
        <v>TLC</v>
      </c>
      <c r="I49" s="2" t="str">
        <f>D49</f>
        <v>TLC</v>
      </c>
      <c r="J49" s="2" t="str">
        <f>D49</f>
        <v>TLC</v>
      </c>
    </row>
    <row r="50" spans="1:11" ht="15" customHeight="1" x14ac:dyDescent="0.25">
      <c r="A50" t="s">
        <v>117</v>
      </c>
      <c r="B50" s="17" t="s">
        <v>125</v>
      </c>
      <c r="C50" s="2" t="s">
        <v>219</v>
      </c>
      <c r="D50" s="2" t="s">
        <v>193</v>
      </c>
      <c r="E50" s="2" t="str">
        <f t="shared" si="9"/>
        <v>Travelxp HD</v>
      </c>
      <c r="F50" s="2" t="str">
        <f t="shared" si="10"/>
        <v>Travelxp HD</v>
      </c>
      <c r="G50" s="2" t="str">
        <f t="shared" si="11"/>
        <v>Travelxp HD</v>
      </c>
      <c r="H50" s="3" t="s">
        <v>15</v>
      </c>
      <c r="I50" s="3" t="s">
        <v>15</v>
      </c>
      <c r="J50" s="3" t="s">
        <v>15</v>
      </c>
    </row>
    <row r="51" spans="1:11" ht="15" customHeight="1" x14ac:dyDescent="0.25">
      <c r="A51" t="s">
        <v>117</v>
      </c>
      <c r="B51" s="17" t="s">
        <v>131</v>
      </c>
      <c r="C51" s="2" t="s">
        <v>108</v>
      </c>
      <c r="D51" s="2" t="s">
        <v>31</v>
      </c>
      <c r="E51" s="2" t="str">
        <f t="shared" si="9"/>
        <v>NatGeo Wild HD</v>
      </c>
      <c r="F51" s="2" t="str">
        <f t="shared" si="10"/>
        <v>NatGeo Wild HD</v>
      </c>
      <c r="G51" s="2" t="str">
        <f t="shared" si="11"/>
        <v>NatGeo Wild HD</v>
      </c>
      <c r="H51" s="2" t="str">
        <f>D51</f>
        <v>NatGeo Wild HD</v>
      </c>
      <c r="I51" s="2" t="str">
        <f>D51</f>
        <v>NatGeo Wild HD</v>
      </c>
      <c r="J51" s="2" t="str">
        <f>D51</f>
        <v>NatGeo Wild HD</v>
      </c>
    </row>
    <row r="52" spans="1:11" ht="15" customHeight="1" x14ac:dyDescent="0.25">
      <c r="A52" t="s">
        <v>117</v>
      </c>
      <c r="B52" s="17" t="s">
        <v>125</v>
      </c>
      <c r="C52" s="2" t="s">
        <v>220</v>
      </c>
      <c r="D52" s="2" t="s">
        <v>32</v>
      </c>
      <c r="E52" s="2" t="str">
        <f t="shared" si="9"/>
        <v>Animal Planet</v>
      </c>
      <c r="F52" s="2" t="str">
        <f t="shared" si="10"/>
        <v>Animal Planet</v>
      </c>
      <c r="G52" s="2" t="str">
        <f t="shared" si="11"/>
        <v>Animal Planet</v>
      </c>
      <c r="H52" s="3" t="s">
        <v>15</v>
      </c>
      <c r="I52" s="3" t="s">
        <v>15</v>
      </c>
      <c r="J52" s="3" t="s">
        <v>15</v>
      </c>
    </row>
    <row r="53" spans="1:11" ht="15" customHeight="1" x14ac:dyDescent="0.25">
      <c r="A53" t="s">
        <v>117</v>
      </c>
      <c r="B53" s="17" t="s">
        <v>129</v>
      </c>
      <c r="C53" s="2" t="s">
        <v>108</v>
      </c>
      <c r="D53" s="2" t="s">
        <v>33</v>
      </c>
      <c r="E53" s="2" t="str">
        <f t="shared" si="9"/>
        <v>History HD</v>
      </c>
      <c r="F53" s="2" t="str">
        <f t="shared" si="10"/>
        <v>History HD</v>
      </c>
      <c r="G53" s="9" t="str">
        <f t="shared" si="11"/>
        <v>History HD</v>
      </c>
      <c r="H53" s="5" t="str">
        <f>D53</f>
        <v>History HD</v>
      </c>
      <c r="I53" s="5" t="str">
        <f>D53</f>
        <v>History HD</v>
      </c>
      <c r="J53" s="5" t="str">
        <f>D53</f>
        <v>History HD</v>
      </c>
      <c r="K53" s="5"/>
    </row>
    <row r="54" spans="1:11" ht="15" customHeight="1" x14ac:dyDescent="0.25">
      <c r="A54" t="s">
        <v>117</v>
      </c>
      <c r="B54" s="17" t="s">
        <v>120</v>
      </c>
      <c r="C54" s="2" t="s">
        <v>109</v>
      </c>
      <c r="D54" s="2" t="s">
        <v>87</v>
      </c>
      <c r="E54" s="2" t="str">
        <f t="shared" si="9"/>
        <v>ID Investigation Discovery</v>
      </c>
      <c r="F54" s="2" t="str">
        <f t="shared" si="10"/>
        <v>ID Investigation Discovery</v>
      </c>
      <c r="G54" s="10" t="str">
        <f t="shared" si="11"/>
        <v>ID Investigation Discovery</v>
      </c>
      <c r="H54" s="2" t="str">
        <f>D54</f>
        <v>ID Investigation Discovery</v>
      </c>
      <c r="I54" s="2" t="str">
        <f>D54</f>
        <v>ID Investigation Discovery</v>
      </c>
      <c r="J54" s="2" t="str">
        <f>D54</f>
        <v>ID Investigation Discovery</v>
      </c>
    </row>
    <row r="55" spans="1:11" ht="15" customHeight="1" x14ac:dyDescent="0.25">
      <c r="A55" t="s">
        <v>117</v>
      </c>
      <c r="B55" s="17" t="s">
        <v>122</v>
      </c>
      <c r="C55" s="2" t="s">
        <v>220</v>
      </c>
      <c r="D55" s="2" t="s">
        <v>81</v>
      </c>
      <c r="E55" s="2" t="str">
        <f t="shared" si="9"/>
        <v>RTL Crime</v>
      </c>
      <c r="F55" s="2" t="str">
        <f t="shared" si="10"/>
        <v>RTL Crime</v>
      </c>
      <c r="G55" s="2" t="str">
        <f t="shared" si="11"/>
        <v>RTL Crime</v>
      </c>
      <c r="H55" s="3" t="s">
        <v>15</v>
      </c>
      <c r="I55" s="3" t="s">
        <v>15</v>
      </c>
      <c r="J55" s="3" t="s">
        <v>15</v>
      </c>
      <c r="K55" s="7" t="s">
        <v>115</v>
      </c>
    </row>
    <row r="56" spans="1:11" ht="15" customHeight="1" x14ac:dyDescent="0.25">
      <c r="A56" t="s">
        <v>117</v>
      </c>
      <c r="B56" s="17" t="s">
        <v>131</v>
      </c>
      <c r="C56" s="2" t="s">
        <v>108</v>
      </c>
      <c r="D56" s="2" t="s">
        <v>77</v>
      </c>
      <c r="E56" s="2" t="str">
        <f t="shared" si="9"/>
        <v>Stingray Brava HD</v>
      </c>
      <c r="F56" s="2" t="str">
        <f t="shared" si="10"/>
        <v>Stingray Brava HD</v>
      </c>
      <c r="G56" s="3" t="s">
        <v>15</v>
      </c>
      <c r="H56" s="2" t="str">
        <f>D56</f>
        <v>Stingray Brava HD</v>
      </c>
      <c r="I56" s="5" t="str">
        <f>D56</f>
        <v>Stingray Brava HD</v>
      </c>
      <c r="J56" s="3" t="s">
        <v>15</v>
      </c>
    </row>
    <row r="57" spans="1:11" ht="15" customHeight="1" x14ac:dyDescent="0.25">
      <c r="A57" t="s">
        <v>121</v>
      </c>
      <c r="B57" s="17" t="s">
        <v>132</v>
      </c>
      <c r="C57" s="2" t="s">
        <v>108</v>
      </c>
      <c r="D57" s="2" t="s">
        <v>82</v>
      </c>
      <c r="E57" s="2" t="str">
        <f t="shared" si="9"/>
        <v>Mezzo HD</v>
      </c>
      <c r="F57" s="2" t="str">
        <f t="shared" si="10"/>
        <v>Mezzo HD</v>
      </c>
      <c r="G57" s="2" t="str">
        <f>D57</f>
        <v>Mezzo HD</v>
      </c>
      <c r="H57" s="3" t="s">
        <v>15</v>
      </c>
      <c r="I57" s="3" t="s">
        <v>15</v>
      </c>
      <c r="J57" s="3" t="s">
        <v>15</v>
      </c>
      <c r="K57" s="5" t="s">
        <v>138</v>
      </c>
    </row>
    <row r="58" spans="1:11" ht="15" customHeight="1" x14ac:dyDescent="0.25">
      <c r="A58" t="s">
        <v>117</v>
      </c>
      <c r="B58" s="17" t="s">
        <v>120</v>
      </c>
      <c r="C58" s="2" t="s">
        <v>109</v>
      </c>
      <c r="D58" s="2" t="s">
        <v>34</v>
      </c>
      <c r="E58" s="2" t="str">
        <f t="shared" si="9"/>
        <v>192TV</v>
      </c>
      <c r="F58" s="2" t="str">
        <f t="shared" si="10"/>
        <v>192TV</v>
      </c>
      <c r="G58" s="2" t="str">
        <f t="shared" ref="G58:G61" si="12">D58</f>
        <v>192TV</v>
      </c>
      <c r="H58" s="2" t="str">
        <f>D58</f>
        <v>192TV</v>
      </c>
      <c r="I58" s="5" t="str">
        <f>D58</f>
        <v>192TV</v>
      </c>
      <c r="J58" s="5" t="str">
        <f>D58</f>
        <v>192TV</v>
      </c>
    </row>
    <row r="59" spans="1:11" ht="15" customHeight="1" x14ac:dyDescent="0.25">
      <c r="A59" t="s">
        <v>117</v>
      </c>
      <c r="B59" s="17" t="s">
        <v>120</v>
      </c>
      <c r="C59" s="2" t="s">
        <v>109</v>
      </c>
      <c r="D59" s="2" t="s">
        <v>35</v>
      </c>
      <c r="E59" s="2" t="str">
        <f t="shared" si="9"/>
        <v>ONS</v>
      </c>
      <c r="F59" s="2" t="str">
        <f t="shared" si="10"/>
        <v>ONS</v>
      </c>
      <c r="G59" s="2" t="str">
        <f t="shared" si="12"/>
        <v>ONS</v>
      </c>
      <c r="H59" s="3" t="s">
        <v>15</v>
      </c>
      <c r="I59" s="3" t="s">
        <v>15</v>
      </c>
      <c r="J59" s="3" t="s">
        <v>15</v>
      </c>
    </row>
    <row r="60" spans="1:11" ht="15" customHeight="1" x14ac:dyDescent="0.25">
      <c r="A60" t="s">
        <v>117</v>
      </c>
      <c r="B60" s="17" t="s">
        <v>120</v>
      </c>
      <c r="C60" s="2" t="s">
        <v>109</v>
      </c>
      <c r="D60" s="2" t="s">
        <v>36</v>
      </c>
      <c r="E60" s="2" t="str">
        <f t="shared" si="9"/>
        <v>NPO Politiek</v>
      </c>
      <c r="F60" s="2" t="str">
        <f t="shared" si="10"/>
        <v>NPO Politiek</v>
      </c>
      <c r="G60" s="2" t="str">
        <f t="shared" si="12"/>
        <v>NPO Politiek</v>
      </c>
      <c r="H60" s="3" t="s">
        <v>15</v>
      </c>
      <c r="I60" s="3" t="s">
        <v>15</v>
      </c>
      <c r="J60" s="3" t="s">
        <v>15</v>
      </c>
    </row>
    <row r="61" spans="1:11" ht="15" customHeight="1" x14ac:dyDescent="0.25">
      <c r="A61" t="s">
        <v>117</v>
      </c>
      <c r="B61" s="17" t="s">
        <v>120</v>
      </c>
      <c r="C61" s="2" t="s">
        <v>109</v>
      </c>
      <c r="D61" s="2" t="s">
        <v>210</v>
      </c>
      <c r="E61" s="2" t="str">
        <f t="shared" si="9"/>
        <v>NPO Zapp Xtra/NPO 1 extra</v>
      </c>
      <c r="F61" s="2" t="str">
        <f t="shared" si="10"/>
        <v>NPO Zapp Xtra/NPO 1 extra</v>
      </c>
      <c r="G61" s="2" t="str">
        <f t="shared" si="12"/>
        <v>NPO Zapp Xtra/NPO 1 extra</v>
      </c>
      <c r="H61" s="3" t="s">
        <v>15</v>
      </c>
      <c r="I61" s="3" t="s">
        <v>15</v>
      </c>
      <c r="J61" s="3" t="s">
        <v>15</v>
      </c>
    </row>
    <row r="62" spans="1:11" ht="15" customHeight="1" x14ac:dyDescent="0.25">
      <c r="A62" t="s">
        <v>117</v>
      </c>
      <c r="B62" s="17" t="s">
        <v>127</v>
      </c>
      <c r="C62" s="2" t="s">
        <v>109</v>
      </c>
      <c r="D62" s="2" t="s">
        <v>38</v>
      </c>
      <c r="E62" s="2" t="str">
        <f t="shared" si="9"/>
        <v>E! Entertainment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15</v>
      </c>
    </row>
    <row r="63" spans="1:11" ht="15" customHeight="1" x14ac:dyDescent="0.25">
      <c r="A63" t="s">
        <v>117</v>
      </c>
      <c r="B63" s="17" t="s">
        <v>120</v>
      </c>
      <c r="C63" s="2" t="s">
        <v>108</v>
      </c>
      <c r="D63" s="2" t="s">
        <v>39</v>
      </c>
      <c r="E63" s="2" t="str">
        <f t="shared" si="9"/>
        <v>the QYOU HD</v>
      </c>
      <c r="F63" s="2" t="str">
        <f>D63</f>
        <v>the QYOU HD</v>
      </c>
      <c r="G63" s="2" t="str">
        <f>D63</f>
        <v>the QYOU HD</v>
      </c>
      <c r="H63" s="3" t="s">
        <v>15</v>
      </c>
      <c r="I63" s="3" t="s">
        <v>15</v>
      </c>
      <c r="J63" s="3" t="s">
        <v>15</v>
      </c>
    </row>
    <row r="64" spans="1:11" ht="15" customHeight="1" x14ac:dyDescent="0.25">
      <c r="A64" t="s">
        <v>117</v>
      </c>
      <c r="B64" s="17" t="s">
        <v>127</v>
      </c>
      <c r="C64" s="2" t="s">
        <v>109</v>
      </c>
      <c r="D64" s="2" t="s">
        <v>25</v>
      </c>
      <c r="E64" s="2" t="str">
        <f>D64</f>
        <v>Duck TV</v>
      </c>
      <c r="F64" s="2" t="str">
        <f>D64</f>
        <v>Duck TV</v>
      </c>
      <c r="G64" s="2" t="str">
        <f>D64</f>
        <v>Duck TV</v>
      </c>
      <c r="H64" s="3" t="s">
        <v>15</v>
      </c>
      <c r="I64" s="3" t="s">
        <v>15</v>
      </c>
      <c r="J64" s="3" t="s">
        <v>15</v>
      </c>
    </row>
    <row r="65" spans="1:11" ht="15" customHeight="1" x14ac:dyDescent="0.25">
      <c r="B65" s="17" t="s">
        <v>41</v>
      </c>
      <c r="C65" s="2" t="s">
        <v>109</v>
      </c>
      <c r="D65" s="2" t="s">
        <v>214</v>
      </c>
      <c r="E65" s="2" t="str">
        <f>D65</f>
        <v>Baby TV</v>
      </c>
      <c r="F65" s="2" t="str">
        <f>D65</f>
        <v>Baby TV</v>
      </c>
      <c r="G65" s="2" t="str">
        <f>D65</f>
        <v>Baby TV</v>
      </c>
      <c r="H65" s="5" t="str">
        <f>D65</f>
        <v>Baby TV</v>
      </c>
      <c r="I65" s="5" t="str">
        <f>D65</f>
        <v>Baby TV</v>
      </c>
      <c r="J65" s="5" t="str">
        <f>D65</f>
        <v>Baby TV</v>
      </c>
      <c r="K65" s="5" t="s">
        <v>135</v>
      </c>
    </row>
    <row r="66" spans="1:11" ht="15" customHeight="1" x14ac:dyDescent="0.25">
      <c r="B66" s="7" t="s">
        <v>41</v>
      </c>
      <c r="C66" s="2" t="s">
        <v>109</v>
      </c>
      <c r="D66" s="2" t="s">
        <v>80</v>
      </c>
      <c r="E66" s="2" t="str">
        <f t="shared" si="9"/>
        <v>RTL Telekids</v>
      </c>
      <c r="F66" s="2" t="str">
        <f t="shared" ref="F66:F84" si="13">D66</f>
        <v>RTL Telekids</v>
      </c>
      <c r="G66" s="2" t="str">
        <f t="shared" ref="G66:G84" si="14">D66</f>
        <v>RTL Telekids</v>
      </c>
      <c r="H66" s="3" t="s">
        <v>15</v>
      </c>
      <c r="I66" s="3" t="s">
        <v>15</v>
      </c>
      <c r="J66" s="3" t="s">
        <v>15</v>
      </c>
      <c r="K66" s="5" t="s">
        <v>135</v>
      </c>
    </row>
    <row r="67" spans="1:11" ht="15" customHeight="1" x14ac:dyDescent="0.25">
      <c r="A67" t="s">
        <v>117</v>
      </c>
      <c r="B67" s="17" t="s">
        <v>122</v>
      </c>
      <c r="C67" s="2" t="s">
        <v>109</v>
      </c>
      <c r="D67" s="2" t="s">
        <v>42</v>
      </c>
      <c r="E67" s="2" t="str">
        <f t="shared" si="9"/>
        <v>RTL Lounge</v>
      </c>
      <c r="F67" s="2" t="str">
        <f t="shared" si="13"/>
        <v>RTL Lounge</v>
      </c>
      <c r="G67" s="2" t="str">
        <f t="shared" si="14"/>
        <v>RTL Lounge</v>
      </c>
      <c r="H67" s="3" t="s">
        <v>15</v>
      </c>
      <c r="I67" s="3" t="s">
        <v>15</v>
      </c>
      <c r="J67" s="3" t="s">
        <v>15</v>
      </c>
    </row>
    <row r="68" spans="1:11" ht="15" customHeight="1" x14ac:dyDescent="0.25">
      <c r="A68" t="s">
        <v>117</v>
      </c>
      <c r="B68" s="17" t="s">
        <v>119</v>
      </c>
      <c r="C68" s="2" t="s">
        <v>109</v>
      </c>
      <c r="D68" s="2" t="s">
        <v>43</v>
      </c>
      <c r="E68" s="2" t="str">
        <f t="shared" si="9"/>
        <v>24Kitchen</v>
      </c>
      <c r="F68" s="2" t="str">
        <f t="shared" si="13"/>
        <v>24Kitchen</v>
      </c>
      <c r="G68" s="2" t="str">
        <f t="shared" si="14"/>
        <v>24Kitchen</v>
      </c>
      <c r="H68" s="2" t="str">
        <f>D68</f>
        <v>24Kitchen</v>
      </c>
      <c r="I68" s="2" t="str">
        <f t="shared" ref="I68:I77" si="15">D68</f>
        <v>24Kitchen</v>
      </c>
      <c r="J68" s="2" t="str">
        <f t="shared" ref="J68:J77" si="16">D68</f>
        <v>24Kitchen</v>
      </c>
    </row>
    <row r="69" spans="1:11" ht="15" customHeight="1" x14ac:dyDescent="0.25">
      <c r="A69" t="s">
        <v>117</v>
      </c>
      <c r="B69" s="17" t="s">
        <v>129</v>
      </c>
      <c r="C69" s="2" t="s">
        <v>109</v>
      </c>
      <c r="D69" s="2" t="s">
        <v>209</v>
      </c>
      <c r="E69" s="2" t="str">
        <f t="shared" si="9"/>
        <v>DOCUBOX</v>
      </c>
      <c r="F69" s="2" t="str">
        <f t="shared" si="13"/>
        <v>DOCUBOX</v>
      </c>
      <c r="G69" s="2" t="str">
        <f t="shared" si="14"/>
        <v>DOCUBOX</v>
      </c>
      <c r="H69" s="3" t="s">
        <v>15</v>
      </c>
      <c r="I69" s="3" t="s">
        <v>15</v>
      </c>
      <c r="J69" s="3" t="s">
        <v>15</v>
      </c>
    </row>
    <row r="70" spans="1:11" ht="15" customHeight="1" x14ac:dyDescent="0.25">
      <c r="A70" t="s">
        <v>117</v>
      </c>
      <c r="B70" s="17" t="s">
        <v>123</v>
      </c>
      <c r="C70" s="2" t="s">
        <v>109</v>
      </c>
      <c r="D70" s="2" t="s">
        <v>79</v>
      </c>
      <c r="E70" s="2" t="str">
        <f t="shared" si="9"/>
        <v>Ketnet / één+ / Canvas+</v>
      </c>
      <c r="F70" s="2" t="str">
        <f t="shared" si="13"/>
        <v>Ketnet / één+ / Canvas+</v>
      </c>
      <c r="G70" s="2" t="str">
        <f t="shared" si="14"/>
        <v>Ketnet / één+ / Canvas+</v>
      </c>
      <c r="H70" s="2" t="str">
        <f t="shared" ref="H70:H77" si="17">D70</f>
        <v>Ketnet / één+ / Canvas+</v>
      </c>
      <c r="I70" s="2" t="str">
        <f t="shared" si="15"/>
        <v>Ketnet / één+ / Canvas+</v>
      </c>
      <c r="J70" s="2" t="str">
        <f t="shared" si="16"/>
        <v>Ketnet / één+ / Canvas+</v>
      </c>
    </row>
    <row r="71" spans="1:11" ht="15" customHeight="1" x14ac:dyDescent="0.25">
      <c r="A71" t="s">
        <v>117</v>
      </c>
      <c r="B71" s="17" t="s">
        <v>129</v>
      </c>
      <c r="C71" s="2" t="s">
        <v>109</v>
      </c>
      <c r="D71" s="2" t="s">
        <v>46</v>
      </c>
      <c r="E71" s="2" t="str">
        <f t="shared" si="9"/>
        <v>MTV NL</v>
      </c>
      <c r="F71" s="2" t="str">
        <f t="shared" si="13"/>
        <v>MTV NL</v>
      </c>
      <c r="G71" s="2" t="str">
        <f t="shared" si="14"/>
        <v>MTV NL</v>
      </c>
      <c r="H71" s="2" t="str">
        <f t="shared" si="17"/>
        <v>MTV NL</v>
      </c>
      <c r="I71" s="2" t="str">
        <f t="shared" si="15"/>
        <v>MTV NL</v>
      </c>
      <c r="J71" s="2" t="str">
        <f t="shared" si="16"/>
        <v>MTV NL</v>
      </c>
    </row>
    <row r="72" spans="1:11" ht="15" customHeight="1" x14ac:dyDescent="0.25">
      <c r="B72" s="17" t="s">
        <v>41</v>
      </c>
      <c r="C72" s="2" t="s">
        <v>109</v>
      </c>
      <c r="D72" s="2" t="s">
        <v>215</v>
      </c>
      <c r="E72" s="2" t="str">
        <f t="shared" si="9"/>
        <v>Schlager TV</v>
      </c>
      <c r="F72" s="2" t="str">
        <f t="shared" si="13"/>
        <v>Schlager TV</v>
      </c>
      <c r="G72" s="2" t="str">
        <f>D72</f>
        <v>Schlager TV</v>
      </c>
      <c r="H72" s="2" t="str">
        <f>D72</f>
        <v>Schlager TV</v>
      </c>
      <c r="I72" s="2" t="str">
        <f>D72</f>
        <v>Schlager TV</v>
      </c>
      <c r="J72" s="2" t="str">
        <f>D72</f>
        <v>Schlager TV</v>
      </c>
      <c r="K72" s="5" t="s">
        <v>135</v>
      </c>
    </row>
    <row r="73" spans="1:11" ht="15" customHeight="1" x14ac:dyDescent="0.25">
      <c r="A73" t="s">
        <v>117</v>
      </c>
      <c r="B73" s="17" t="s">
        <v>131</v>
      </c>
      <c r="C73" s="2" t="s">
        <v>109</v>
      </c>
      <c r="D73" s="2" t="s">
        <v>47</v>
      </c>
      <c r="E73" s="2" t="str">
        <f t="shared" si="9"/>
        <v>TV Oranje</v>
      </c>
      <c r="F73" s="2" t="str">
        <f t="shared" si="13"/>
        <v>TV Oranje</v>
      </c>
      <c r="G73" s="2" t="str">
        <f t="shared" si="14"/>
        <v>TV Oranje</v>
      </c>
      <c r="H73" s="2" t="str">
        <f t="shared" si="17"/>
        <v>TV Oranje</v>
      </c>
      <c r="I73" s="2" t="str">
        <f t="shared" si="15"/>
        <v>TV Oranje</v>
      </c>
      <c r="J73" s="2" t="str">
        <f t="shared" si="16"/>
        <v>TV Oranje</v>
      </c>
    </row>
    <row r="74" spans="1:11" ht="15" customHeight="1" x14ac:dyDescent="0.25">
      <c r="A74" t="s">
        <v>117</v>
      </c>
      <c r="B74" s="17" t="s">
        <v>120</v>
      </c>
      <c r="C74" s="2" t="s">
        <v>109</v>
      </c>
      <c r="D74" s="2" t="s">
        <v>48</v>
      </c>
      <c r="E74" s="2" t="str">
        <f t="shared" si="9"/>
        <v>L1MBURG</v>
      </c>
      <c r="F74" s="2" t="str">
        <f t="shared" si="13"/>
        <v>L1MBURG</v>
      </c>
      <c r="G74" s="2" t="str">
        <f t="shared" si="14"/>
        <v>L1MBURG</v>
      </c>
      <c r="H74" s="2" t="str">
        <f t="shared" si="17"/>
        <v>L1MBURG</v>
      </c>
      <c r="I74" s="2" t="str">
        <f t="shared" si="15"/>
        <v>L1MBURG</v>
      </c>
      <c r="J74" s="2" t="str">
        <f t="shared" si="16"/>
        <v>L1MBURG</v>
      </c>
    </row>
    <row r="75" spans="1:11" ht="15" customHeight="1" x14ac:dyDescent="0.25">
      <c r="A75" t="s">
        <v>117</v>
      </c>
      <c r="B75" s="17" t="s">
        <v>119</v>
      </c>
      <c r="C75" s="2" t="s">
        <v>109</v>
      </c>
      <c r="D75" s="2" t="s">
        <v>49</v>
      </c>
      <c r="E75" s="2" t="str">
        <f t="shared" si="9"/>
        <v>Omroep Brabant</v>
      </c>
      <c r="F75" s="2" t="str">
        <f t="shared" si="13"/>
        <v>Omroep Brabant</v>
      </c>
      <c r="G75" s="2" t="str">
        <f t="shared" si="14"/>
        <v>Omroep Brabant</v>
      </c>
      <c r="H75" s="2" t="str">
        <f t="shared" si="17"/>
        <v>Omroep Brabant</v>
      </c>
      <c r="I75" s="2" t="str">
        <f t="shared" si="15"/>
        <v>Omroep Brabant</v>
      </c>
      <c r="J75" s="2" t="str">
        <f t="shared" si="16"/>
        <v>Omroep Brabant</v>
      </c>
    </row>
    <row r="76" spans="1:11" ht="15" customHeight="1" x14ac:dyDescent="0.25">
      <c r="A76" t="s">
        <v>117</v>
      </c>
      <c r="B76" s="17" t="s">
        <v>119</v>
      </c>
      <c r="C76" s="2" t="s">
        <v>109</v>
      </c>
      <c r="D76" s="2" t="s">
        <v>50</v>
      </c>
      <c r="E76" s="2" t="str">
        <f t="shared" si="9"/>
        <v>Omroep Zeeland</v>
      </c>
      <c r="F76" s="2" t="str">
        <f t="shared" si="13"/>
        <v>Omroep Zeeland</v>
      </c>
      <c r="G76" s="2" t="str">
        <f t="shared" si="14"/>
        <v>Omroep Zeeland</v>
      </c>
      <c r="H76" s="2" t="str">
        <f t="shared" si="17"/>
        <v>Omroep Zeeland</v>
      </c>
      <c r="I76" s="2" t="str">
        <f t="shared" si="15"/>
        <v>Omroep Zeeland</v>
      </c>
      <c r="J76" s="2" t="str">
        <f t="shared" si="16"/>
        <v>Omroep Zeeland</v>
      </c>
    </row>
    <row r="77" spans="1:11" ht="15" customHeight="1" x14ac:dyDescent="0.25">
      <c r="B77" s="7" t="s">
        <v>41</v>
      </c>
      <c r="C77" s="2" t="s">
        <v>109</v>
      </c>
      <c r="D77" s="2" t="s">
        <v>51</v>
      </c>
      <c r="E77" s="2" t="str">
        <f t="shared" si="9"/>
        <v>TV West</v>
      </c>
      <c r="F77" s="2" t="str">
        <f t="shared" si="13"/>
        <v>TV West</v>
      </c>
      <c r="G77" s="2" t="str">
        <f t="shared" si="14"/>
        <v>TV West</v>
      </c>
      <c r="H77" s="2" t="str">
        <f t="shared" si="17"/>
        <v>TV West</v>
      </c>
      <c r="I77" s="2" t="str">
        <f t="shared" si="15"/>
        <v>TV West</v>
      </c>
      <c r="J77" s="2" t="str">
        <f t="shared" si="16"/>
        <v>TV West</v>
      </c>
      <c r="K77" s="5" t="s">
        <v>135</v>
      </c>
    </row>
    <row r="78" spans="1:11" ht="15" customHeight="1" x14ac:dyDescent="0.25">
      <c r="A78" t="s">
        <v>117</v>
      </c>
      <c r="B78" s="17" t="s">
        <v>119</v>
      </c>
      <c r="C78" s="2" t="s">
        <v>109</v>
      </c>
      <c r="D78" s="2" t="s">
        <v>52</v>
      </c>
      <c r="E78" s="2" t="str">
        <f t="shared" si="9"/>
        <v>AT5</v>
      </c>
      <c r="F78" s="2" t="str">
        <f t="shared" si="13"/>
        <v>AT5</v>
      </c>
      <c r="G78" s="2" t="str">
        <f t="shared" si="14"/>
        <v>AT5</v>
      </c>
      <c r="H78" s="3" t="s">
        <v>15</v>
      </c>
      <c r="I78" s="3" t="s">
        <v>15</v>
      </c>
      <c r="J78" s="3" t="s">
        <v>15</v>
      </c>
    </row>
    <row r="79" spans="1:11" ht="15" customHeight="1" x14ac:dyDescent="0.25">
      <c r="A79" t="s">
        <v>117</v>
      </c>
      <c r="B79" s="17" t="s">
        <v>119</v>
      </c>
      <c r="C79" s="2" t="s">
        <v>109</v>
      </c>
      <c r="D79" s="2" t="s">
        <v>53</v>
      </c>
      <c r="E79" s="2" t="str">
        <f t="shared" si="9"/>
        <v>TV Gelderland</v>
      </c>
      <c r="F79" s="2" t="str">
        <f t="shared" si="13"/>
        <v>TV Gelderland</v>
      </c>
      <c r="G79" s="2" t="str">
        <f t="shared" si="14"/>
        <v>TV Gelderland</v>
      </c>
      <c r="H79" s="2" t="str">
        <f t="shared" ref="H79:H84" si="18">D79</f>
        <v>TV Gelderland</v>
      </c>
      <c r="I79" s="2" t="str">
        <f t="shared" ref="I79:I84" si="19">D79</f>
        <v>TV Gelderland</v>
      </c>
      <c r="J79" s="2" t="str">
        <f t="shared" ref="J79:J84" si="20">D79</f>
        <v>TV Gelderland</v>
      </c>
    </row>
    <row r="80" spans="1:11" ht="15" customHeight="1" x14ac:dyDescent="0.25">
      <c r="A80" t="s">
        <v>117</v>
      </c>
      <c r="B80" s="17" t="s">
        <v>119</v>
      </c>
      <c r="C80" s="2" t="s">
        <v>109</v>
      </c>
      <c r="D80" s="2" t="s">
        <v>54</v>
      </c>
      <c r="E80" s="2" t="str">
        <f t="shared" si="9"/>
        <v>TV Oost</v>
      </c>
      <c r="F80" s="2" t="str">
        <f t="shared" si="13"/>
        <v>TV Oost</v>
      </c>
      <c r="G80" s="2" t="str">
        <f t="shared" si="14"/>
        <v>TV Oost</v>
      </c>
      <c r="H80" s="2" t="str">
        <f t="shared" si="18"/>
        <v>TV Oost</v>
      </c>
      <c r="I80" s="2" t="str">
        <f t="shared" si="19"/>
        <v>TV Oost</v>
      </c>
      <c r="J80" s="2" t="str">
        <f t="shared" si="20"/>
        <v>TV Oost</v>
      </c>
    </row>
    <row r="81" spans="1:11" ht="15" customHeight="1" x14ac:dyDescent="0.25">
      <c r="A81" t="s">
        <v>117</v>
      </c>
      <c r="B81" s="17" t="s">
        <v>119</v>
      </c>
      <c r="C81" s="2" t="s">
        <v>109</v>
      </c>
      <c r="D81" s="2" t="s">
        <v>55</v>
      </c>
      <c r="E81" s="2" t="str">
        <f t="shared" si="9"/>
        <v>TV Noord</v>
      </c>
      <c r="F81" s="2" t="str">
        <f t="shared" si="13"/>
        <v>TV Noord</v>
      </c>
      <c r="G81" s="2" t="str">
        <f t="shared" si="14"/>
        <v>TV Noord</v>
      </c>
      <c r="H81" s="2" t="str">
        <f t="shared" si="18"/>
        <v>TV Noord</v>
      </c>
      <c r="I81" s="2" t="str">
        <f t="shared" si="19"/>
        <v>TV Noord</v>
      </c>
      <c r="J81" s="2" t="str">
        <f t="shared" si="20"/>
        <v>TV Noord</v>
      </c>
    </row>
    <row r="82" spans="1:11" ht="15" customHeight="1" x14ac:dyDescent="0.25">
      <c r="A82" t="s">
        <v>117</v>
      </c>
      <c r="B82" s="17" t="s">
        <v>119</v>
      </c>
      <c r="C82" s="2" t="s">
        <v>109</v>
      </c>
      <c r="D82" s="2" t="s">
        <v>56</v>
      </c>
      <c r="E82" s="2" t="str">
        <f t="shared" si="9"/>
        <v>Omrop Fryslan</v>
      </c>
      <c r="F82" s="2" t="str">
        <f t="shared" si="13"/>
        <v>Omrop Fryslan</v>
      </c>
      <c r="G82" s="2" t="str">
        <f t="shared" si="14"/>
        <v>Omrop Fryslan</v>
      </c>
      <c r="H82" s="2" t="str">
        <f t="shared" si="18"/>
        <v>Omrop Fryslan</v>
      </c>
      <c r="I82" s="2" t="str">
        <f t="shared" si="19"/>
        <v>Omrop Fryslan</v>
      </c>
      <c r="J82" s="2" t="str">
        <f t="shared" si="20"/>
        <v>Omrop Fryslan</v>
      </c>
    </row>
    <row r="83" spans="1:11" ht="15" customHeight="1" x14ac:dyDescent="0.25">
      <c r="A83" t="s">
        <v>117</v>
      </c>
      <c r="B83" s="17" t="s">
        <v>131</v>
      </c>
      <c r="C83" s="2" t="s">
        <v>109</v>
      </c>
      <c r="D83" t="s">
        <v>88</v>
      </c>
      <c r="E83" s="2" t="str">
        <f t="shared" si="9"/>
        <v>Fishing and Hunting</v>
      </c>
      <c r="F83" s="2" t="str">
        <f t="shared" si="13"/>
        <v>Fishing and Hunting</v>
      </c>
      <c r="G83" s="2" t="str">
        <f t="shared" si="14"/>
        <v>Fishing and Hunting</v>
      </c>
      <c r="H83" t="str">
        <f t="shared" si="18"/>
        <v>Fishing and Hunting</v>
      </c>
      <c r="I83" t="str">
        <f t="shared" si="19"/>
        <v>Fishing and Hunting</v>
      </c>
      <c r="J83" t="str">
        <f t="shared" si="20"/>
        <v>Fishing and Hunting</v>
      </c>
      <c r="K83" t="s">
        <v>144</v>
      </c>
    </row>
    <row r="84" spans="1:11" ht="15" customHeight="1" x14ac:dyDescent="0.25">
      <c r="A84" t="s">
        <v>117</v>
      </c>
      <c r="B84" s="17" t="s">
        <v>127</v>
      </c>
      <c r="C84" s="2" t="s">
        <v>109</v>
      </c>
      <c r="D84" s="2" t="s">
        <v>104</v>
      </c>
      <c r="E84" s="2" t="str">
        <f t="shared" si="9"/>
        <v>Retro Music TV</v>
      </c>
      <c r="F84" s="2" t="str">
        <f t="shared" si="13"/>
        <v>Retro Music TV</v>
      </c>
      <c r="G84" s="2" t="str">
        <f t="shared" si="14"/>
        <v>Retro Music TV</v>
      </c>
      <c r="H84" t="str">
        <f t="shared" si="18"/>
        <v>Retro Music TV</v>
      </c>
      <c r="I84" t="str">
        <f t="shared" si="19"/>
        <v>Retro Music TV</v>
      </c>
      <c r="J84" t="str">
        <f t="shared" si="20"/>
        <v>Retro Music TV</v>
      </c>
    </row>
    <row r="85" spans="1:11" ht="15" customHeight="1" x14ac:dyDescent="0.25">
      <c r="A85" t="s">
        <v>117</v>
      </c>
      <c r="B85" s="17" t="s">
        <v>128</v>
      </c>
      <c r="C85" s="2" t="s">
        <v>221</v>
      </c>
      <c r="D85" s="2" t="s">
        <v>188</v>
      </c>
      <c r="E85" s="2" t="str">
        <f t="shared" si="9"/>
        <v>Stingray iConcerts HD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</row>
    <row r="86" spans="1:11" ht="15" customHeight="1" x14ac:dyDescent="0.25">
      <c r="A86" t="s">
        <v>121</v>
      </c>
      <c r="B86" s="17" t="s">
        <v>124</v>
      </c>
      <c r="C86" s="2" t="s">
        <v>109</v>
      </c>
      <c r="D86" s="2" t="s">
        <v>59</v>
      </c>
      <c r="E86" s="2" t="str">
        <f t="shared" si="9"/>
        <v>VH 1 classic</v>
      </c>
      <c r="F86" s="2" t="str">
        <f>D86</f>
        <v>VH 1 classic</v>
      </c>
      <c r="G86" s="2" t="str">
        <f>D86</f>
        <v>VH 1 classic</v>
      </c>
      <c r="H86" s="2" t="str">
        <f>D86</f>
        <v>VH 1 classic</v>
      </c>
      <c r="I86" s="2" t="str">
        <f>D86</f>
        <v>VH 1 classic</v>
      </c>
      <c r="J86" s="2" t="str">
        <f>D86</f>
        <v>VH 1 classic</v>
      </c>
    </row>
    <row r="87" spans="1:11" ht="15" customHeight="1" x14ac:dyDescent="0.25">
      <c r="A87" t="s">
        <v>121</v>
      </c>
      <c r="B87" s="17" t="s">
        <v>124</v>
      </c>
      <c r="C87" s="2" t="s">
        <v>109</v>
      </c>
      <c r="D87" s="2" t="s">
        <v>60</v>
      </c>
      <c r="E87" s="2" t="str">
        <f t="shared" si="9"/>
        <v>VH 1</v>
      </c>
      <c r="F87" s="2" t="str">
        <f t="shared" ref="F87:F89" si="21">D87</f>
        <v>VH 1</v>
      </c>
      <c r="G87" s="2" t="str">
        <f t="shared" ref="G87:G89" si="22">D87</f>
        <v>VH 1</v>
      </c>
      <c r="H87" s="2" t="str">
        <f>D87</f>
        <v>VH 1</v>
      </c>
      <c r="I87" s="2" t="str">
        <f>D87</f>
        <v>VH 1</v>
      </c>
      <c r="J87" s="2" t="str">
        <f>D87</f>
        <v>VH 1</v>
      </c>
    </row>
    <row r="88" spans="1:11" ht="15" customHeight="1" x14ac:dyDescent="0.25">
      <c r="A88" t="s">
        <v>117</v>
      </c>
      <c r="B88" s="17" t="s">
        <v>131</v>
      </c>
      <c r="C88" s="2" t="s">
        <v>220</v>
      </c>
      <c r="D88" s="2" t="s">
        <v>192</v>
      </c>
      <c r="E88" s="2" t="str">
        <f t="shared" si="9"/>
        <v>C-Music</v>
      </c>
      <c r="F88" s="2" t="str">
        <f t="shared" si="21"/>
        <v>C-Music</v>
      </c>
      <c r="G88" s="2" t="str">
        <f t="shared" si="22"/>
        <v>C-Music</v>
      </c>
      <c r="H88" s="3" t="s">
        <v>15</v>
      </c>
      <c r="I88" s="3" t="s">
        <v>15</v>
      </c>
      <c r="J88" s="3" t="s">
        <v>15</v>
      </c>
      <c r="K88" s="7" t="s">
        <v>115</v>
      </c>
    </row>
    <row r="89" spans="1:11" ht="15" customHeight="1" x14ac:dyDescent="0.25">
      <c r="A89" t="s">
        <v>121</v>
      </c>
      <c r="B89" s="17" t="s">
        <v>124</v>
      </c>
      <c r="C89" s="2" t="s">
        <v>222</v>
      </c>
      <c r="D89" s="2" t="s">
        <v>114</v>
      </c>
      <c r="E89" s="2" t="str">
        <f t="shared" si="9"/>
        <v>MTV Music 24</v>
      </c>
      <c r="F89" s="2" t="str">
        <f t="shared" si="21"/>
        <v>MTV Music 24</v>
      </c>
      <c r="G89" s="2" t="str">
        <f t="shared" si="22"/>
        <v>MTV Music 24</v>
      </c>
      <c r="H89" s="2" t="str">
        <f>D89</f>
        <v>MTV Music 24</v>
      </c>
      <c r="I89" s="2" t="str">
        <f>D89</f>
        <v>MTV Music 24</v>
      </c>
      <c r="J89" s="2" t="str">
        <f>D89</f>
        <v>MTV Music 24</v>
      </c>
      <c r="K89" s="7" t="s">
        <v>115</v>
      </c>
    </row>
    <row r="90" spans="1:11" ht="15" customHeight="1" x14ac:dyDescent="0.25">
      <c r="A90" t="s">
        <v>117</v>
      </c>
      <c r="B90" s="17" t="s">
        <v>128</v>
      </c>
      <c r="C90" s="2" t="s">
        <v>108</v>
      </c>
      <c r="D90" s="2" t="s">
        <v>216</v>
      </c>
      <c r="E90" s="2" t="str">
        <f t="shared" si="9"/>
        <v>Stingray Classica HD</v>
      </c>
      <c r="F90" s="3" t="s">
        <v>15</v>
      </c>
      <c r="G90" s="3" t="s">
        <v>15</v>
      </c>
      <c r="H90" s="3" t="s">
        <v>15</v>
      </c>
      <c r="I90" s="3" t="s">
        <v>15</v>
      </c>
      <c r="J90" s="3" t="s">
        <v>15</v>
      </c>
    </row>
    <row r="91" spans="1:11" ht="15" customHeight="1" x14ac:dyDescent="0.25">
      <c r="A91" t="s">
        <v>117</v>
      </c>
      <c r="B91" s="17" t="s">
        <v>124</v>
      </c>
      <c r="C91" s="2" t="s">
        <v>108</v>
      </c>
      <c r="D91" s="2" t="s">
        <v>78</v>
      </c>
      <c r="E91" s="2" t="str">
        <f t="shared" si="9"/>
        <v>esportsTV HD</v>
      </c>
      <c r="F91" s="2" t="str">
        <f>D91</f>
        <v>esportsTV HD</v>
      </c>
      <c r="G91" s="2" t="str">
        <f>D91</f>
        <v>esportsTV HD</v>
      </c>
      <c r="H91" s="2" t="str">
        <f t="shared" ref="H91:H96" si="23">D91</f>
        <v>esportsTV HD</v>
      </c>
      <c r="I91" s="2" t="str">
        <f t="shared" ref="I91:I96" si="24">D91</f>
        <v>esportsTV HD</v>
      </c>
      <c r="J91" s="2" t="str">
        <f t="shared" ref="J91:J96" si="25">D91</f>
        <v>esportsTV HD</v>
      </c>
    </row>
    <row r="92" spans="1:11" ht="15" customHeight="1" x14ac:dyDescent="0.25">
      <c r="A92" t="s">
        <v>121</v>
      </c>
      <c r="B92" s="17" t="s">
        <v>133</v>
      </c>
      <c r="C92" s="2" t="s">
        <v>110</v>
      </c>
      <c r="D92" s="2" t="s">
        <v>90</v>
      </c>
      <c r="E92" s="2" t="str">
        <f t="shared" si="9"/>
        <v>Insight TV UHD</v>
      </c>
      <c r="F92" s="2" t="str">
        <f t="shared" ref="F92:F96" si="26">D92</f>
        <v>Insight TV UHD</v>
      </c>
      <c r="G92" s="2" t="str">
        <f t="shared" ref="G92:G96" si="27">D92</f>
        <v>Insight TV UHD</v>
      </c>
      <c r="H92" s="2" t="str">
        <f t="shared" si="23"/>
        <v>Insight TV UHD</v>
      </c>
      <c r="I92" s="2" t="str">
        <f t="shared" si="24"/>
        <v>Insight TV UHD</v>
      </c>
      <c r="J92" s="2" t="str">
        <f t="shared" si="25"/>
        <v>Insight TV UHD</v>
      </c>
      <c r="K92" t="s">
        <v>184</v>
      </c>
    </row>
    <row r="93" spans="1:11" ht="15" customHeight="1" x14ac:dyDescent="0.25">
      <c r="B93" s="7" t="s">
        <v>41</v>
      </c>
      <c r="C93" s="2" t="s">
        <v>109</v>
      </c>
      <c r="D93" s="2" t="s">
        <v>91</v>
      </c>
      <c r="E93" s="2" t="str">
        <f t="shared" si="9"/>
        <v>Omroep Flevoland</v>
      </c>
      <c r="F93" s="2" t="str">
        <f t="shared" si="26"/>
        <v>Omroep Flevoland</v>
      </c>
      <c r="G93" s="2" t="str">
        <f t="shared" si="27"/>
        <v>Omroep Flevoland</v>
      </c>
      <c r="H93" s="2" t="str">
        <f t="shared" si="23"/>
        <v>Omroep Flevoland</v>
      </c>
      <c r="I93" s="2" t="str">
        <f t="shared" si="24"/>
        <v>Omroep Flevoland</v>
      </c>
      <c r="J93" s="2" t="str">
        <f t="shared" si="25"/>
        <v>Omroep Flevoland</v>
      </c>
      <c r="K93" s="5" t="s">
        <v>135</v>
      </c>
    </row>
    <row r="94" spans="1:11" ht="15" customHeight="1" x14ac:dyDescent="0.25">
      <c r="B94" s="7" t="s">
        <v>41</v>
      </c>
      <c r="C94" s="2" t="s">
        <v>109</v>
      </c>
      <c r="D94" s="2" t="s">
        <v>92</v>
      </c>
      <c r="E94" s="2" t="str">
        <f t="shared" si="9"/>
        <v>TV Rijnmond</v>
      </c>
      <c r="F94" s="2" t="str">
        <f t="shared" si="26"/>
        <v>TV Rijnmond</v>
      </c>
      <c r="G94" s="2" t="str">
        <f t="shared" si="27"/>
        <v>TV Rijnmond</v>
      </c>
      <c r="H94" s="2" t="str">
        <f t="shared" si="23"/>
        <v>TV Rijnmond</v>
      </c>
      <c r="I94" s="2" t="str">
        <f t="shared" si="24"/>
        <v>TV Rijnmond</v>
      </c>
      <c r="J94" s="2" t="str">
        <f t="shared" si="25"/>
        <v>TV Rijnmond</v>
      </c>
      <c r="K94" s="5" t="s">
        <v>135</v>
      </c>
    </row>
    <row r="95" spans="1:11" ht="15" customHeight="1" x14ac:dyDescent="0.25">
      <c r="B95" s="7" t="s">
        <v>41</v>
      </c>
      <c r="C95" s="2" t="s">
        <v>109</v>
      </c>
      <c r="D95" s="2" t="s">
        <v>105</v>
      </c>
      <c r="E95" s="2" t="str">
        <f t="shared" si="9"/>
        <v>NH</v>
      </c>
      <c r="F95" s="2" t="str">
        <f t="shared" si="26"/>
        <v>NH</v>
      </c>
      <c r="G95" s="2" t="str">
        <f t="shared" si="27"/>
        <v>NH</v>
      </c>
      <c r="H95" s="2" t="str">
        <f t="shared" si="23"/>
        <v>NH</v>
      </c>
      <c r="I95" s="2" t="str">
        <f t="shared" si="24"/>
        <v>NH</v>
      </c>
      <c r="J95" s="2" t="str">
        <f t="shared" si="25"/>
        <v>NH</v>
      </c>
      <c r="K95" s="5" t="s">
        <v>135</v>
      </c>
    </row>
    <row r="96" spans="1:11" ht="15" customHeight="1" x14ac:dyDescent="0.25">
      <c r="B96" s="7" t="s">
        <v>41</v>
      </c>
      <c r="C96" s="2" t="s">
        <v>109</v>
      </c>
      <c r="D96" s="2" t="s">
        <v>93</v>
      </c>
      <c r="E96" s="2" t="str">
        <f t="shared" si="9"/>
        <v>TV Utrecht</v>
      </c>
      <c r="F96" s="2" t="str">
        <f t="shared" si="26"/>
        <v>TV Utrecht</v>
      </c>
      <c r="G96" s="2" t="str">
        <f t="shared" si="27"/>
        <v>TV Utrecht</v>
      </c>
      <c r="H96" s="2" t="str">
        <f t="shared" si="23"/>
        <v>TV Utrecht</v>
      </c>
      <c r="I96" s="2" t="str">
        <f t="shared" si="24"/>
        <v>TV Utrecht</v>
      </c>
      <c r="J96" s="2" t="str">
        <f t="shared" si="25"/>
        <v>TV Utrecht</v>
      </c>
      <c r="K96" s="5" t="s">
        <v>135</v>
      </c>
    </row>
    <row r="97" spans="1:10" ht="15" customHeight="1" x14ac:dyDescent="0.25">
      <c r="A97" t="s">
        <v>117</v>
      </c>
      <c r="B97" s="17" t="s">
        <v>124</v>
      </c>
      <c r="C97" s="2" t="s">
        <v>108</v>
      </c>
      <c r="D97" s="2" t="s">
        <v>61</v>
      </c>
      <c r="E97" s="2" t="str">
        <f t="shared" si="9"/>
        <v>Penthouse 1 HD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</row>
    <row r="98" spans="1:10" ht="15" customHeight="1" x14ac:dyDescent="0.25">
      <c r="A98" t="s">
        <v>117</v>
      </c>
      <c r="B98" s="17" t="s">
        <v>124</v>
      </c>
      <c r="C98" s="2" t="s">
        <v>108</v>
      </c>
      <c r="D98" s="2" t="s">
        <v>62</v>
      </c>
      <c r="E98" s="2" t="str">
        <f t="shared" si="9"/>
        <v>Penthouse 2 HD</v>
      </c>
      <c r="F98" s="3" t="s">
        <v>15</v>
      </c>
      <c r="G98" s="3" t="s">
        <v>15</v>
      </c>
      <c r="H98" s="3" t="s">
        <v>15</v>
      </c>
      <c r="I98" s="3" t="s">
        <v>15</v>
      </c>
      <c r="J98" s="3" t="s">
        <v>15</v>
      </c>
    </row>
    <row r="99" spans="1:10" ht="15" customHeight="1" x14ac:dyDescent="0.25">
      <c r="A99" t="s">
        <v>117</v>
      </c>
      <c r="B99" s="17" t="s">
        <v>122</v>
      </c>
      <c r="C99" s="2" t="s">
        <v>109</v>
      </c>
      <c r="D99" s="2" t="s">
        <v>63</v>
      </c>
      <c r="E99" s="2" t="str">
        <f t="shared" si="9"/>
        <v>Reality Kings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</row>
    <row r="100" spans="1:10" ht="15" customHeight="1" x14ac:dyDescent="0.25">
      <c r="A100" t="s">
        <v>121</v>
      </c>
      <c r="B100" s="17" t="s">
        <v>134</v>
      </c>
      <c r="C100" s="2" t="s">
        <v>109</v>
      </c>
      <c r="D100" s="2" t="s">
        <v>106</v>
      </c>
      <c r="E100" s="2" t="str">
        <f t="shared" si="9"/>
        <v>Brazzers TV</v>
      </c>
      <c r="F100" s="3" t="s">
        <v>15</v>
      </c>
      <c r="G100" s="3" t="s">
        <v>15</v>
      </c>
      <c r="H100" s="3" t="s">
        <v>15</v>
      </c>
      <c r="I100" s="3" t="s">
        <v>15</v>
      </c>
      <c r="J100" s="3" t="s">
        <v>15</v>
      </c>
    </row>
    <row r="101" spans="1:10" ht="15" customHeight="1" x14ac:dyDescent="0.25">
      <c r="A101" t="s">
        <v>121</v>
      </c>
      <c r="B101" s="17" t="s">
        <v>134</v>
      </c>
      <c r="C101" s="2" t="s">
        <v>109</v>
      </c>
      <c r="D101" s="2" t="s">
        <v>64</v>
      </c>
      <c r="E101" s="2" t="str">
        <f t="shared" si="9"/>
        <v>Hustler TV</v>
      </c>
      <c r="F101" s="2" t="str">
        <f>D101</f>
        <v>Hustler TV</v>
      </c>
      <c r="G101" s="2" t="str">
        <f>D101</f>
        <v>Hustler TV</v>
      </c>
      <c r="H101" s="2" t="str">
        <f>D101</f>
        <v>Hustler TV</v>
      </c>
      <c r="I101" s="2" t="str">
        <f>D101</f>
        <v>Hustler TV</v>
      </c>
      <c r="J101" s="2" t="str">
        <f>D101</f>
        <v>Hustler TV</v>
      </c>
    </row>
    <row r="102" spans="1:10" ht="15" customHeight="1" x14ac:dyDescent="0.25">
      <c r="A102" t="s">
        <v>121</v>
      </c>
      <c r="B102" s="17" t="s">
        <v>134</v>
      </c>
      <c r="C102" s="2" t="s">
        <v>109</v>
      </c>
      <c r="D102" s="2" t="s">
        <v>107</v>
      </c>
      <c r="E102" s="2" t="str">
        <f t="shared" si="9"/>
        <v>VividTV</v>
      </c>
      <c r="F102" s="3" t="s">
        <v>15</v>
      </c>
      <c r="G102" s="3" t="s">
        <v>15</v>
      </c>
      <c r="H102" s="3" t="s">
        <v>15</v>
      </c>
      <c r="I102" s="3" t="s">
        <v>15</v>
      </c>
      <c r="J102" s="3" t="s">
        <v>15</v>
      </c>
    </row>
    <row r="103" spans="1:10" ht="15" customHeight="1" x14ac:dyDescent="0.25">
      <c r="A103" t="s">
        <v>117</v>
      </c>
      <c r="B103" s="17" t="s">
        <v>124</v>
      </c>
      <c r="C103" s="2" t="s">
        <v>109</v>
      </c>
      <c r="D103" s="2" t="s">
        <v>65</v>
      </c>
      <c r="E103" s="2" t="str">
        <f t="shared" si="9"/>
        <v>Leo TV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</row>
    <row r="104" spans="1:10" ht="15" customHeight="1" x14ac:dyDescent="0.25">
      <c r="A104" t="s">
        <v>117</v>
      </c>
      <c r="B104" s="17" t="s">
        <v>123</v>
      </c>
      <c r="C104" s="2" t="s">
        <v>109</v>
      </c>
      <c r="D104" s="2" t="s">
        <v>98</v>
      </c>
      <c r="E104" s="3" t="s">
        <v>15</v>
      </c>
      <c r="F104" s="3" t="s">
        <v>15</v>
      </c>
      <c r="G104" s="3" t="s">
        <v>15</v>
      </c>
      <c r="H104" s="3" t="s">
        <v>15</v>
      </c>
      <c r="I104" s="3" t="s">
        <v>15</v>
      </c>
      <c r="J104" s="3" t="s">
        <v>15</v>
      </c>
    </row>
    <row r="105" spans="1:10" ht="15" customHeight="1" x14ac:dyDescent="0.25">
      <c r="B105" s="2"/>
      <c r="C105" s="2"/>
      <c r="D105" s="2"/>
      <c r="E105" s="2"/>
      <c r="F105" s="3"/>
      <c r="G105" s="3"/>
      <c r="H105" s="3"/>
      <c r="I105" s="3"/>
      <c r="J105" s="3"/>
    </row>
    <row r="106" spans="1:10" ht="15" customHeight="1" x14ac:dyDescent="0.25">
      <c r="B106" s="2"/>
      <c r="C106" s="2"/>
      <c r="D106" s="2"/>
      <c r="E106" s="2"/>
      <c r="F106" s="3"/>
      <c r="G106" s="3"/>
      <c r="H106" s="3"/>
      <c r="I106" s="3"/>
      <c r="J106" s="3"/>
    </row>
    <row r="107" spans="1:10" ht="15" customHeight="1" x14ac:dyDescent="0.25">
      <c r="D107" s="2"/>
    </row>
    <row r="108" spans="1:10" ht="15" customHeight="1" x14ac:dyDescent="0.25">
      <c r="A108" s="1" t="str">
        <f>A1</f>
        <v>Sat</v>
      </c>
      <c r="B108" s="1" t="str">
        <f>B1</f>
        <v>Transp-pol</v>
      </c>
      <c r="C108" s="1"/>
      <c r="D108" s="1" t="str">
        <f t="shared" ref="D108:J108" si="28">D1</f>
        <v>Alle zenders/pakketten</v>
      </c>
      <c r="E108" s="1" t="str">
        <f t="shared" si="28"/>
        <v xml:space="preserve">Entertainment HD pakket € 34,95 </v>
      </c>
      <c r="F108" s="1" t="str">
        <f t="shared" si="28"/>
        <v>Familie HD pakket € 24,95</v>
      </c>
      <c r="G108" s="1" t="str">
        <f t="shared" si="28"/>
        <v>Extra kaart Familie HD pakket € 5,50</v>
      </c>
      <c r="H108" s="1" t="str">
        <f t="shared" si="28"/>
        <v>Basis HD pakket € 22,95</v>
      </c>
      <c r="I108" s="1" t="str">
        <f t="shared" si="28"/>
        <v>Start HD pakket € 17,45/€ 13,00</v>
      </c>
      <c r="J108" s="1" t="str">
        <f t="shared" si="28"/>
        <v>Extra kaart Start HD pakket € 5,50</v>
      </c>
    </row>
    <row r="109" spans="1:10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 t="str">
        <f>I2</f>
        <v>/€ 10,00</v>
      </c>
      <c r="J109" s="1"/>
    </row>
    <row r="110" spans="1:10" ht="1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5" customHeight="1" thickBot="1" x14ac:dyDescent="0.3">
      <c r="B111" s="2"/>
      <c r="C111" s="2"/>
      <c r="D111" s="15" t="str">
        <f>COUNTA(D113:D120)&amp;(" Radio-zenders")</f>
        <v>8 Radio-zenders</v>
      </c>
      <c r="E111" s="15" t="str">
        <f t="shared" ref="E111:J111" si="29">COUNTA(E113:E120)&amp;(" Radio-zenders")</f>
        <v>8 Radio-zenders</v>
      </c>
      <c r="F111" s="15" t="str">
        <f t="shared" si="29"/>
        <v>8 Radio-zenders</v>
      </c>
      <c r="G111" s="15" t="str">
        <f t="shared" si="29"/>
        <v>8 Radio-zenders</v>
      </c>
      <c r="H111" s="15" t="str">
        <f t="shared" si="29"/>
        <v>8 Radio-zenders</v>
      </c>
      <c r="I111" s="15" t="str">
        <f t="shared" si="29"/>
        <v>8 Radio-zenders</v>
      </c>
      <c r="J111" s="15" t="str">
        <f t="shared" si="29"/>
        <v>8 Radio-zenders</v>
      </c>
    </row>
    <row r="112" spans="1:10" ht="1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5" customHeight="1" x14ac:dyDescent="0.25">
      <c r="A113" t="s">
        <v>117</v>
      </c>
      <c r="B113" s="17" t="s">
        <v>119</v>
      </c>
      <c r="C113" s="2"/>
      <c r="D113" s="2" t="s">
        <v>66</v>
      </c>
      <c r="E113" s="2" t="str">
        <f>D113</f>
        <v>NPO Radio 2</v>
      </c>
      <c r="F113" s="2" t="str">
        <f>D113</f>
        <v>NPO Radio 2</v>
      </c>
      <c r="G113" s="2" t="str">
        <f>D113</f>
        <v>NPO Radio 2</v>
      </c>
      <c r="H113" s="2" t="str">
        <f>D113</f>
        <v>NPO Radio 2</v>
      </c>
      <c r="I113" s="2" t="str">
        <f>D113</f>
        <v>NPO Radio 2</v>
      </c>
      <c r="J113" s="2" t="str">
        <f>D113</f>
        <v>NPO Radio 2</v>
      </c>
    </row>
    <row r="114" spans="1:10" ht="15" customHeight="1" x14ac:dyDescent="0.25">
      <c r="A114" t="s">
        <v>117</v>
      </c>
      <c r="B114" s="17" t="s">
        <v>119</v>
      </c>
      <c r="C114" s="2"/>
      <c r="D114" s="2" t="s">
        <v>67</v>
      </c>
      <c r="E114" s="2" t="str">
        <f t="shared" ref="E114:E120" si="30">D114</f>
        <v>NPO 3FM</v>
      </c>
      <c r="F114" s="2" t="str">
        <f t="shared" ref="F114:F120" si="31">D114</f>
        <v>NPO 3FM</v>
      </c>
      <c r="G114" s="2" t="str">
        <f t="shared" ref="G114:G120" si="32">D114</f>
        <v>NPO 3FM</v>
      </c>
      <c r="H114" s="2" t="str">
        <f t="shared" ref="H114:H120" si="33">D114</f>
        <v>NPO 3FM</v>
      </c>
      <c r="I114" s="2" t="str">
        <f t="shared" ref="I114:I120" si="34">D114</f>
        <v>NPO 3FM</v>
      </c>
      <c r="J114" s="2" t="str">
        <f t="shared" ref="J114:J120" si="35">D114</f>
        <v>NPO 3FM</v>
      </c>
    </row>
    <row r="115" spans="1:10" ht="15" customHeight="1" x14ac:dyDescent="0.25">
      <c r="A115" t="s">
        <v>117</v>
      </c>
      <c r="B115" s="17" t="s">
        <v>119</v>
      </c>
      <c r="C115" s="2"/>
      <c r="D115" s="2" t="s">
        <v>68</v>
      </c>
      <c r="E115" s="2" t="str">
        <f t="shared" si="30"/>
        <v>NPO Radio 4</v>
      </c>
      <c r="F115" s="2" t="str">
        <f t="shared" si="31"/>
        <v>NPO Radio 4</v>
      </c>
      <c r="G115" s="2" t="str">
        <f t="shared" si="32"/>
        <v>NPO Radio 4</v>
      </c>
      <c r="H115" s="2" t="str">
        <f t="shared" si="33"/>
        <v>NPO Radio 4</v>
      </c>
      <c r="I115" s="2" t="str">
        <f t="shared" si="34"/>
        <v>NPO Radio 4</v>
      </c>
      <c r="J115" s="2" t="str">
        <f t="shared" si="35"/>
        <v>NPO Radio 4</v>
      </c>
    </row>
    <row r="116" spans="1:10" ht="15" customHeight="1" x14ac:dyDescent="0.25">
      <c r="A116" t="s">
        <v>117</v>
      </c>
      <c r="B116" s="17" t="s">
        <v>119</v>
      </c>
      <c r="C116" s="2"/>
      <c r="D116" s="2" t="s">
        <v>69</v>
      </c>
      <c r="E116" s="2" t="str">
        <f t="shared" si="30"/>
        <v>Radio 538</v>
      </c>
      <c r="F116" s="2" t="str">
        <f t="shared" si="31"/>
        <v>Radio 538</v>
      </c>
      <c r="G116" s="2" t="str">
        <f t="shared" si="32"/>
        <v>Radio 538</v>
      </c>
      <c r="H116" s="2" t="str">
        <f t="shared" si="33"/>
        <v>Radio 538</v>
      </c>
      <c r="I116" s="2" t="str">
        <f t="shared" si="34"/>
        <v>Radio 538</v>
      </c>
      <c r="J116" s="2" t="str">
        <f t="shared" si="35"/>
        <v>Radio 538</v>
      </c>
    </row>
    <row r="117" spans="1:10" ht="15" customHeight="1" x14ac:dyDescent="0.25">
      <c r="A117" t="s">
        <v>117</v>
      </c>
      <c r="B117" s="17" t="s">
        <v>119</v>
      </c>
      <c r="C117" s="2"/>
      <c r="D117" s="2" t="s">
        <v>70</v>
      </c>
      <c r="E117" s="2" t="str">
        <f t="shared" si="30"/>
        <v>BNR Nieuwsradio</v>
      </c>
      <c r="F117" s="2" t="str">
        <f t="shared" si="31"/>
        <v>BNR Nieuwsradio</v>
      </c>
      <c r="G117" s="2" t="str">
        <f t="shared" si="32"/>
        <v>BNR Nieuwsradio</v>
      </c>
      <c r="H117" s="2" t="str">
        <f t="shared" si="33"/>
        <v>BNR Nieuwsradio</v>
      </c>
      <c r="I117" s="2" t="str">
        <f t="shared" si="34"/>
        <v>BNR Nieuwsradio</v>
      </c>
      <c r="J117" s="2" t="str">
        <f t="shared" si="35"/>
        <v>BNR Nieuwsradio</v>
      </c>
    </row>
    <row r="118" spans="1:10" ht="15" customHeight="1" x14ac:dyDescent="0.25">
      <c r="A118" t="s">
        <v>117</v>
      </c>
      <c r="B118" s="17" t="s">
        <v>123</v>
      </c>
      <c r="C118" s="2"/>
      <c r="D118" s="2" t="s">
        <v>71</v>
      </c>
      <c r="E118" s="2" t="str">
        <f t="shared" si="30"/>
        <v>MNM</v>
      </c>
      <c r="F118" s="2" t="str">
        <f t="shared" si="31"/>
        <v>MNM</v>
      </c>
      <c r="G118" s="2" t="str">
        <f t="shared" si="32"/>
        <v>MNM</v>
      </c>
      <c r="H118" s="2" t="str">
        <f t="shared" si="33"/>
        <v>MNM</v>
      </c>
      <c r="I118" s="2" t="str">
        <f t="shared" si="34"/>
        <v>MNM</v>
      </c>
      <c r="J118" s="2" t="str">
        <f t="shared" si="35"/>
        <v>MNM</v>
      </c>
    </row>
    <row r="119" spans="1:10" ht="15" customHeight="1" x14ac:dyDescent="0.25">
      <c r="A119" t="s">
        <v>117</v>
      </c>
      <c r="B119" s="17" t="s">
        <v>123</v>
      </c>
      <c r="C119" s="2"/>
      <c r="D119" s="2" t="s">
        <v>72</v>
      </c>
      <c r="E119" s="2" t="str">
        <f t="shared" si="30"/>
        <v>Studio Brussel</v>
      </c>
      <c r="F119" s="2" t="str">
        <f t="shared" si="31"/>
        <v>Studio Brussel</v>
      </c>
      <c r="G119" s="2" t="str">
        <f t="shared" si="32"/>
        <v>Studio Brussel</v>
      </c>
      <c r="H119" s="2" t="str">
        <f t="shared" si="33"/>
        <v>Studio Brussel</v>
      </c>
      <c r="I119" s="2" t="str">
        <f t="shared" si="34"/>
        <v>Studio Brussel</v>
      </c>
      <c r="J119" s="2" t="str">
        <f t="shared" si="35"/>
        <v>Studio Brussel</v>
      </c>
    </row>
    <row r="120" spans="1:10" ht="15" customHeight="1" x14ac:dyDescent="0.25">
      <c r="A120" t="s">
        <v>117</v>
      </c>
      <c r="B120" s="17" t="s">
        <v>123</v>
      </c>
      <c r="C120" s="2"/>
      <c r="D120" s="2" t="s">
        <v>73</v>
      </c>
      <c r="E120" s="2" t="str">
        <f t="shared" si="30"/>
        <v>Klara</v>
      </c>
      <c r="F120" s="2" t="str">
        <f t="shared" si="31"/>
        <v>Klara</v>
      </c>
      <c r="G120" s="2" t="str">
        <f t="shared" si="32"/>
        <v>Klara</v>
      </c>
      <c r="H120" s="2" t="str">
        <f t="shared" si="33"/>
        <v>Klara</v>
      </c>
      <c r="I120" s="2" t="str">
        <f t="shared" si="34"/>
        <v>Klara</v>
      </c>
      <c r="J120" s="2" t="str">
        <f t="shared" si="35"/>
        <v>Klara</v>
      </c>
    </row>
    <row r="124" spans="1:10" ht="15" customHeight="1" x14ac:dyDescent="0.25">
      <c r="D124" s="12" t="s">
        <v>146</v>
      </c>
    </row>
    <row r="125" spans="1:10" ht="15" customHeight="1" x14ac:dyDescent="0.25">
      <c r="D125" s="20"/>
    </row>
    <row r="126" spans="1:10" ht="15" customHeight="1" x14ac:dyDescent="0.25">
      <c r="B126" s="14">
        <v>43282</v>
      </c>
      <c r="D126" s="20" t="s">
        <v>225</v>
      </c>
    </row>
    <row r="127" spans="1:10" ht="15" customHeight="1" x14ac:dyDescent="0.25">
      <c r="B127" s="14">
        <v>43282</v>
      </c>
      <c r="D127" s="20" t="s">
        <v>224</v>
      </c>
    </row>
    <row r="128" spans="1:10" ht="15" customHeight="1" x14ac:dyDescent="0.25">
      <c r="B128" s="14">
        <v>43282</v>
      </c>
      <c r="D128" t="s">
        <v>223</v>
      </c>
    </row>
    <row r="129" spans="2:4" ht="15" customHeight="1" x14ac:dyDescent="0.25">
      <c r="B129" s="14">
        <v>43228</v>
      </c>
      <c r="D129" t="s">
        <v>213</v>
      </c>
    </row>
    <row r="130" spans="2:4" ht="15" customHeight="1" x14ac:dyDescent="0.25">
      <c r="B130" s="14">
        <v>43185</v>
      </c>
      <c r="D130" t="s">
        <v>196</v>
      </c>
    </row>
    <row r="131" spans="2:4" ht="15" customHeight="1" x14ac:dyDescent="0.25">
      <c r="B131" s="14">
        <v>43165</v>
      </c>
      <c r="D131" t="s">
        <v>208</v>
      </c>
    </row>
    <row r="132" spans="2:4" ht="15" customHeight="1" x14ac:dyDescent="0.25">
      <c r="B132" s="14">
        <v>43160</v>
      </c>
      <c r="D132" t="s">
        <v>207</v>
      </c>
    </row>
    <row r="133" spans="2:4" ht="15" customHeight="1" x14ac:dyDescent="0.25">
      <c r="B133" s="19">
        <v>43159</v>
      </c>
      <c r="D133" t="s">
        <v>198</v>
      </c>
    </row>
    <row r="134" spans="2:4" ht="15" customHeight="1" x14ac:dyDescent="0.25">
      <c r="B134" s="14">
        <v>43158</v>
      </c>
      <c r="D134" s="2" t="s">
        <v>206</v>
      </c>
    </row>
    <row r="135" spans="2:4" ht="15" customHeight="1" x14ac:dyDescent="0.25">
      <c r="B135" s="19">
        <v>43136</v>
      </c>
      <c r="D135" t="s">
        <v>199</v>
      </c>
    </row>
    <row r="136" spans="2:4" ht="15" customHeight="1" x14ac:dyDescent="0.25">
      <c r="B136" s="14">
        <v>43136</v>
      </c>
      <c r="D136" s="2" t="s">
        <v>194</v>
      </c>
    </row>
    <row r="137" spans="2:4" ht="15" customHeight="1" x14ac:dyDescent="0.25">
      <c r="B137" s="14">
        <v>43103</v>
      </c>
      <c r="D137" s="2" t="s">
        <v>190</v>
      </c>
    </row>
    <row r="138" spans="2:4" ht="15" customHeight="1" x14ac:dyDescent="0.25">
      <c r="B138" s="14">
        <v>43103</v>
      </c>
      <c r="D138" s="2" t="s">
        <v>189</v>
      </c>
    </row>
    <row r="139" spans="2:4" ht="15" customHeight="1" x14ac:dyDescent="0.25">
      <c r="B139" s="14">
        <v>43103</v>
      </c>
      <c r="D139" t="s">
        <v>197</v>
      </c>
    </row>
    <row r="140" spans="2:4" ht="15" customHeight="1" x14ac:dyDescent="0.25">
      <c r="B140" s="14">
        <v>43103</v>
      </c>
      <c r="D140" t="s">
        <v>187</v>
      </c>
    </row>
    <row r="141" spans="2:4" ht="15" customHeight="1" x14ac:dyDescent="0.25">
      <c r="B141" s="14">
        <v>43101</v>
      </c>
      <c r="D141" t="s">
        <v>147</v>
      </c>
    </row>
    <row r="143" spans="2:4" ht="15" customHeight="1" x14ac:dyDescent="0.25">
      <c r="B143" s="14"/>
      <c r="D143" s="13"/>
    </row>
    <row r="144" spans="2:4" ht="15" customHeight="1" x14ac:dyDescent="0.25">
      <c r="B144" s="14"/>
      <c r="D144" s="13"/>
    </row>
    <row r="145" spans="2:4" ht="15" customHeight="1" x14ac:dyDescent="0.25">
      <c r="B145" s="14"/>
      <c r="D145" s="13"/>
    </row>
    <row r="146" spans="2:4" ht="15" customHeight="1" x14ac:dyDescent="0.25">
      <c r="B146" s="14"/>
      <c r="D146" s="2"/>
    </row>
    <row r="147" spans="2:4" ht="15" customHeight="1" x14ac:dyDescent="0.25">
      <c r="B147" s="14"/>
    </row>
    <row r="148" spans="2:4" ht="15" customHeight="1" x14ac:dyDescent="0.25">
      <c r="B148" s="14"/>
    </row>
    <row r="149" spans="2:4" ht="15" customHeight="1" x14ac:dyDescent="0.25">
      <c r="B149" s="14"/>
    </row>
    <row r="150" spans="2:4" ht="15" customHeight="1" x14ac:dyDescent="0.25">
      <c r="B150" s="14"/>
    </row>
    <row r="151" spans="2:4" ht="15" customHeight="1" x14ac:dyDescent="0.25">
      <c r="B151" s="14"/>
    </row>
  </sheetData>
  <hyperlinks>
    <hyperlink ref="B66" r:id="rId1"/>
    <hyperlink ref="B77" r:id="rId2"/>
    <hyperlink ref="B93" r:id="rId3"/>
    <hyperlink ref="B94" r:id="rId4"/>
    <hyperlink ref="B95" r:id="rId5"/>
    <hyperlink ref="B96" r:id="rId6"/>
    <hyperlink ref="K89" r:id="rId7"/>
    <hyperlink ref="K55" r:id="rId8"/>
    <hyperlink ref="K88" r:id="rId9"/>
  </hyperlinks>
  <pageMargins left="0.7" right="0.7" top="0.75" bottom="0.75" header="0.3" footer="0.3"/>
  <pageSetup paperSize="9" orientation="portrait" horizontalDpi="4294967293" verticalDpi="0" r:id="rId10"/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2016</vt:lpstr>
      <vt:lpstr>2017</vt:lpstr>
      <vt:lpstr>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Erwin</cp:lastModifiedBy>
  <dcterms:created xsi:type="dcterms:W3CDTF">2016-03-18T13:05:37Z</dcterms:created>
  <dcterms:modified xsi:type="dcterms:W3CDTF">2018-05-30T12:57:30Z</dcterms:modified>
</cp:coreProperties>
</file>